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455" windowHeight="9735" activeTab="2"/>
  </bookViews>
  <sheets>
    <sheet name="NW and CEH graphs" sheetId="1" r:id="rId1"/>
    <sheet name="water level" sheetId="2" r:id="rId2"/>
    <sheet name="waterlvl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Martin Hollingham</author>
  </authors>
  <commentList>
    <comment ref="AG17" authorId="0">
      <text>
        <r>
          <rPr>
            <b/>
            <sz val="8"/>
            <rFont val="Tahoma"/>
            <family val="0"/>
          </rPr>
          <t>Martin Hollingham:</t>
        </r>
        <r>
          <rPr>
            <sz val="8"/>
            <rFont val="Tahoma"/>
            <family val="0"/>
          </rPr>
          <t xml:space="preserve">
reset</t>
        </r>
      </text>
    </comment>
  </commentList>
</comments>
</file>

<file path=xl/sharedStrings.xml><?xml version="1.0" encoding="utf-8"?>
<sst xmlns="http://schemas.openxmlformats.org/spreadsheetml/2006/main" count="82" uniqueCount="73">
  <si>
    <t>bh1</t>
  </si>
  <si>
    <t>ob1</t>
  </si>
  <si>
    <t>nw1</t>
  </si>
  <si>
    <t>nw2</t>
  </si>
  <si>
    <t>nw3</t>
  </si>
  <si>
    <t>nw6</t>
  </si>
  <si>
    <t>mb</t>
  </si>
  <si>
    <t>nw7</t>
  </si>
  <si>
    <t xml:space="preserve">NF1 </t>
  </si>
  <si>
    <t>NF2</t>
  </si>
  <si>
    <t>NF4</t>
  </si>
  <si>
    <t>nw4</t>
  </si>
  <si>
    <t>nw5</t>
  </si>
  <si>
    <t>In Pool</t>
  </si>
  <si>
    <t>E</t>
  </si>
  <si>
    <t>N</t>
  </si>
  <si>
    <t>Upstand</t>
  </si>
  <si>
    <t>Alternative names</t>
  </si>
  <si>
    <t>Main name</t>
  </si>
  <si>
    <t>Forest Edge slack</t>
  </si>
  <si>
    <t>near BH</t>
  </si>
  <si>
    <t>pool</t>
  </si>
  <si>
    <t>Forest Edge slack further in drinking pool</t>
  </si>
  <si>
    <t>nw8</t>
  </si>
  <si>
    <t>elevation (m)</t>
  </si>
  <si>
    <t>Water levels Newborough 13/4/2005-</t>
  </si>
  <si>
    <t>Rain (mm)</t>
  </si>
  <si>
    <t>nw 4b</t>
  </si>
  <si>
    <t>nw9</t>
  </si>
  <si>
    <t>nw4b</t>
  </si>
  <si>
    <t>Drinking pool</t>
  </si>
  <si>
    <t>Forest pool</t>
  </si>
  <si>
    <t>NF2b</t>
  </si>
  <si>
    <t>cap</t>
  </si>
  <si>
    <t>depth</t>
  </si>
  <si>
    <t>&gt;7.5</t>
  </si>
  <si>
    <t>fire pool</t>
  </si>
  <si>
    <t>llyn Rhos Ddu</t>
  </si>
  <si>
    <t>Dune Pool Marker</t>
  </si>
  <si>
    <t>from top</t>
  </si>
  <si>
    <t>ccw car park</t>
  </si>
  <si>
    <t>dry</t>
  </si>
  <si>
    <t>ceh 1</t>
  </si>
  <si>
    <t>ceh2</t>
  </si>
  <si>
    <t>ceh3</t>
  </si>
  <si>
    <t>ceh4</t>
  </si>
  <si>
    <t>ceh5</t>
  </si>
  <si>
    <t>ceh6</t>
  </si>
  <si>
    <t>ceh7</t>
  </si>
  <si>
    <t>ceh8</t>
  </si>
  <si>
    <t>nr path in pool</t>
  </si>
  <si>
    <t>in forest nr ceh1</t>
  </si>
  <si>
    <t>forest nr fes</t>
  </si>
  <si>
    <t>fes</t>
  </si>
  <si>
    <t>nr ceh 6</t>
  </si>
  <si>
    <t>braint</t>
  </si>
  <si>
    <t>2 slacks in from nw4</t>
  </si>
  <si>
    <t>ceh9</t>
  </si>
  <si>
    <t>nr nw6</t>
  </si>
  <si>
    <t>ceh10</t>
  </si>
  <si>
    <t>beyond nw5</t>
  </si>
  <si>
    <t>ceh11</t>
  </si>
  <si>
    <t>ceh12</t>
  </si>
  <si>
    <t>ceh13</t>
  </si>
  <si>
    <t>ceh14</t>
  </si>
  <si>
    <t xml:space="preserve">aber menai </t>
  </si>
  <si>
    <t>nr fc 7</t>
  </si>
  <si>
    <t>nr 2a</t>
  </si>
  <si>
    <t>nr 1a</t>
  </si>
  <si>
    <t>NF5</t>
  </si>
  <si>
    <t>nr residents car park</t>
  </si>
  <si>
    <t>Corrected for upstand</t>
  </si>
  <si>
    <t>Comparative change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</si>
</sst>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mmm\-yyyy"/>
    <numFmt numFmtId="167" formatCode="0.0"/>
    <numFmt numFmtId="168" formatCode="0.00000"/>
    <numFmt numFmtId="169" formatCode="0.000000"/>
    <numFmt numFmtId="170" formatCode="dd/mm/yy;@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5.25"/>
      <name val="Arial"/>
      <family val="0"/>
    </font>
    <font>
      <b/>
      <sz val="15.25"/>
      <name val="Arial"/>
      <family val="0"/>
    </font>
    <font>
      <b/>
      <sz val="8.25"/>
      <name val="Arial"/>
      <family val="0"/>
    </font>
    <font>
      <sz val="4.75"/>
      <name val="Arial"/>
      <family val="0"/>
    </font>
    <font>
      <b/>
      <sz val="4.75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14" fontId="1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waterlvl!$G$51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waterlvl!$H$51:$AV$51</c:f>
              <c:numCache>
                <c:ptCount val="41"/>
                <c:pt idx="0">
                  <c:v>-1.31</c:v>
                </c:pt>
                <c:pt idx="1">
                  <c:v>-1.3599999999999999</c:v>
                </c:pt>
                <c:pt idx="2">
                  <c:v>-1.14</c:v>
                </c:pt>
                <c:pt idx="3">
                  <c:v>-1.59</c:v>
                </c:pt>
                <c:pt idx="4">
                  <c:v>-1.85</c:v>
                </c:pt>
                <c:pt idx="5">
                  <c:v>-1.87</c:v>
                </c:pt>
                <c:pt idx="6">
                  <c:v>-1.7799999999999998</c:v>
                </c:pt>
                <c:pt idx="7">
                  <c:v>-1.87</c:v>
                </c:pt>
                <c:pt idx="8">
                  <c:v>-2.02</c:v>
                </c:pt>
                <c:pt idx="9">
                  <c:v>-1.64</c:v>
                </c:pt>
                <c:pt idx="10">
                  <c:v>-0.8899999999999999</c:v>
                </c:pt>
                <c:pt idx="11">
                  <c:v>-0.94</c:v>
                </c:pt>
                <c:pt idx="12">
                  <c:v>-0.8999999999999999</c:v>
                </c:pt>
                <c:pt idx="13">
                  <c:v>-1</c:v>
                </c:pt>
                <c:pt idx="15">
                  <c:v>-0.9299999999999999</c:v>
                </c:pt>
                <c:pt idx="16">
                  <c:v>-0.9199999999999999</c:v>
                </c:pt>
                <c:pt idx="17">
                  <c:v>-1</c:v>
                </c:pt>
                <c:pt idx="18">
                  <c:v>-0.79</c:v>
                </c:pt>
                <c:pt idx="19">
                  <c:v>-0.8599999999999999</c:v>
                </c:pt>
                <c:pt idx="20">
                  <c:v>-1.05</c:v>
                </c:pt>
                <c:pt idx="21">
                  <c:v>-1</c:v>
                </c:pt>
                <c:pt idx="22">
                  <c:v>-0.95</c:v>
                </c:pt>
                <c:pt idx="23">
                  <c:v>-1.01</c:v>
                </c:pt>
                <c:pt idx="24">
                  <c:v>-0.8899999999999999</c:v>
                </c:pt>
                <c:pt idx="25">
                  <c:v>-1.02</c:v>
                </c:pt>
                <c:pt idx="26">
                  <c:v>-0.8999999999999999</c:v>
                </c:pt>
                <c:pt idx="27">
                  <c:v>-0.9099999999999999</c:v>
                </c:pt>
                <c:pt idx="28">
                  <c:v>-0.8300000000000001</c:v>
                </c:pt>
                <c:pt idx="29">
                  <c:v>-0.94</c:v>
                </c:pt>
                <c:pt idx="30">
                  <c:v>-0.96</c:v>
                </c:pt>
                <c:pt idx="31">
                  <c:v>-0.99</c:v>
                </c:pt>
                <c:pt idx="32">
                  <c:v>-1.1199999999999999</c:v>
                </c:pt>
                <c:pt idx="33">
                  <c:v>-1.2</c:v>
                </c:pt>
                <c:pt idx="34">
                  <c:v>-1.23</c:v>
                </c:pt>
                <c:pt idx="35">
                  <c:v>-0.8300000000000001</c:v>
                </c:pt>
                <c:pt idx="36">
                  <c:v>-0.8200000000000001</c:v>
                </c:pt>
                <c:pt idx="37">
                  <c:v>-1.16</c:v>
                </c:pt>
                <c:pt idx="38">
                  <c:v>-1.26</c:v>
                </c:pt>
                <c:pt idx="39">
                  <c:v>-1.51</c:v>
                </c:pt>
                <c:pt idx="40">
                  <c:v>-1.51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waterlvl!$G$52</c:f>
              <c:strCache>
                <c:ptCount val="1"/>
                <c:pt idx="0">
                  <c:v>nw2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waterlvl!$H$52:$AV$52</c:f>
              <c:numCache>
                <c:ptCount val="41"/>
                <c:pt idx="0">
                  <c:v>-0.4700000000000001</c:v>
                </c:pt>
                <c:pt idx="1">
                  <c:v>-0.5599999999999999</c:v>
                </c:pt>
                <c:pt idx="2">
                  <c:v>-0.32000000000000006</c:v>
                </c:pt>
                <c:pt idx="3">
                  <c:v>-0.61</c:v>
                </c:pt>
                <c:pt idx="4">
                  <c:v>-1.06</c:v>
                </c:pt>
                <c:pt idx="5">
                  <c:v>-0.43000000000000005</c:v>
                </c:pt>
                <c:pt idx="6">
                  <c:v>-0.3400000000000001</c:v>
                </c:pt>
                <c:pt idx="7">
                  <c:v>-1.04</c:v>
                </c:pt>
                <c:pt idx="8">
                  <c:v>-1.25</c:v>
                </c:pt>
                <c:pt idx="9">
                  <c:v>-0.7800000000000001</c:v>
                </c:pt>
                <c:pt idx="10">
                  <c:v>-0.06000000000000005</c:v>
                </c:pt>
                <c:pt idx="11">
                  <c:v>-0.18000000000000005</c:v>
                </c:pt>
                <c:pt idx="12">
                  <c:v>-0.06000000000000005</c:v>
                </c:pt>
                <c:pt idx="13">
                  <c:v>-0.18000000000000005</c:v>
                </c:pt>
                <c:pt idx="15">
                  <c:v>-0.13</c:v>
                </c:pt>
                <c:pt idx="16">
                  <c:v>-0.12</c:v>
                </c:pt>
                <c:pt idx="17">
                  <c:v>-0.12</c:v>
                </c:pt>
                <c:pt idx="18">
                  <c:v>-0.030000000000000027</c:v>
                </c:pt>
                <c:pt idx="19">
                  <c:v>-0.050000000000000044</c:v>
                </c:pt>
                <c:pt idx="20">
                  <c:v>-0.31000000000000005</c:v>
                </c:pt>
                <c:pt idx="21">
                  <c:v>-0.13</c:v>
                </c:pt>
                <c:pt idx="22">
                  <c:v>-0.13</c:v>
                </c:pt>
                <c:pt idx="23">
                  <c:v>-0.20000000000000007</c:v>
                </c:pt>
                <c:pt idx="24">
                  <c:v>-0.08000000000000007</c:v>
                </c:pt>
                <c:pt idx="25">
                  <c:v>-0.20000000000000007</c:v>
                </c:pt>
                <c:pt idx="26">
                  <c:v>-0.07000000000000006</c:v>
                </c:pt>
                <c:pt idx="27">
                  <c:v>-0.06000000000000005</c:v>
                </c:pt>
                <c:pt idx="28">
                  <c:v>-0.020000000000000018</c:v>
                </c:pt>
                <c:pt idx="29">
                  <c:v>-0.13</c:v>
                </c:pt>
                <c:pt idx="30">
                  <c:v>-0.15000000000000002</c:v>
                </c:pt>
                <c:pt idx="31">
                  <c:v>-0.13</c:v>
                </c:pt>
                <c:pt idx="32">
                  <c:v>-0.31000000000000005</c:v>
                </c:pt>
                <c:pt idx="33">
                  <c:v>-0.37</c:v>
                </c:pt>
                <c:pt idx="34">
                  <c:v>-0.37</c:v>
                </c:pt>
                <c:pt idx="35">
                  <c:v>-0.020000000000000018</c:v>
                </c:pt>
                <c:pt idx="36">
                  <c:v>-0.030000000000000027</c:v>
                </c:pt>
                <c:pt idx="37">
                  <c:v>-0.35</c:v>
                </c:pt>
                <c:pt idx="38">
                  <c:v>-0.4600000000000001</c:v>
                </c:pt>
                <c:pt idx="39">
                  <c:v>-0.58</c:v>
                </c:pt>
                <c:pt idx="40">
                  <c:v>-0.67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waterlvl!$G$53</c:f>
              <c:strCache>
                <c:ptCount val="1"/>
                <c:pt idx="0">
                  <c:v>nw3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waterlvl!$H$53:$AV$53</c:f>
              <c:numCache>
                <c:ptCount val="41"/>
                <c:pt idx="0">
                  <c:v>-0.16999999999999998</c:v>
                </c:pt>
                <c:pt idx="1">
                  <c:v>-0.25</c:v>
                </c:pt>
                <c:pt idx="2">
                  <c:v>-0.12000000000000001</c:v>
                </c:pt>
                <c:pt idx="5">
                  <c:v>-0.87</c:v>
                </c:pt>
                <c:pt idx="6">
                  <c:v>-0.7</c:v>
                </c:pt>
                <c:pt idx="10">
                  <c:v>0</c:v>
                </c:pt>
                <c:pt idx="12">
                  <c:v>0.020000000000000004</c:v>
                </c:pt>
                <c:pt idx="13">
                  <c:v>0.015</c:v>
                </c:pt>
                <c:pt idx="15">
                  <c:v>0.015</c:v>
                </c:pt>
                <c:pt idx="16">
                  <c:v>0.015</c:v>
                </c:pt>
                <c:pt idx="17">
                  <c:v>0.010000000000000002</c:v>
                </c:pt>
                <c:pt idx="18">
                  <c:v>0</c:v>
                </c:pt>
                <c:pt idx="19">
                  <c:v>-0.009999999999999995</c:v>
                </c:pt>
                <c:pt idx="20">
                  <c:v>-0.045</c:v>
                </c:pt>
                <c:pt idx="21">
                  <c:v>0.020000000000000004</c:v>
                </c:pt>
                <c:pt idx="22">
                  <c:v>-0.039999999999999994</c:v>
                </c:pt>
                <c:pt idx="23">
                  <c:v>-0.03</c:v>
                </c:pt>
                <c:pt idx="24">
                  <c:v>0.020000000000000004</c:v>
                </c:pt>
                <c:pt idx="26">
                  <c:v>0.020000000000000004</c:v>
                </c:pt>
                <c:pt idx="28">
                  <c:v>0.010000000000000002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-0.11</c:v>
                </c:pt>
                <c:pt idx="33">
                  <c:v>-0.16999999999999998</c:v>
                </c:pt>
                <c:pt idx="34">
                  <c:v>-0.039999999999999994</c:v>
                </c:pt>
                <c:pt idx="35">
                  <c:v>0.020000000000000004</c:v>
                </c:pt>
                <c:pt idx="36">
                  <c:v>-0.020000000000000004</c:v>
                </c:pt>
                <c:pt idx="38">
                  <c:v>-0.32</c:v>
                </c:pt>
                <c:pt idx="39">
                  <c:v>-0.4</c:v>
                </c:pt>
                <c:pt idx="40">
                  <c:v>-0.45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waterlvl!$G$54</c:f>
              <c:strCache>
                <c:ptCount val="1"/>
                <c:pt idx="0">
                  <c:v>nw4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waterlvl!$H$54:$AV$54</c:f>
              <c:numCache>
                <c:ptCount val="41"/>
                <c:pt idx="0">
                  <c:v>-0.009999999999999995</c:v>
                </c:pt>
                <c:pt idx="2">
                  <c:v>0.020000000000000004</c:v>
                </c:pt>
                <c:pt idx="6">
                  <c:v>-0.46</c:v>
                </c:pt>
                <c:pt idx="12">
                  <c:v>0.030000000000000006</c:v>
                </c:pt>
                <c:pt idx="13">
                  <c:v>0.010000000000000009</c:v>
                </c:pt>
                <c:pt idx="15">
                  <c:v>0.020000000000000004</c:v>
                </c:pt>
                <c:pt idx="16">
                  <c:v>0.020000000000000004</c:v>
                </c:pt>
                <c:pt idx="17">
                  <c:v>0.020000000000000004</c:v>
                </c:pt>
                <c:pt idx="18">
                  <c:v>0.020000000000000004</c:v>
                </c:pt>
                <c:pt idx="19">
                  <c:v>0.020000000000000004</c:v>
                </c:pt>
                <c:pt idx="20">
                  <c:v>0.010000000000000009</c:v>
                </c:pt>
                <c:pt idx="21">
                  <c:v>0.02500000000000001</c:v>
                </c:pt>
                <c:pt idx="22">
                  <c:v>0.030000000000000006</c:v>
                </c:pt>
                <c:pt idx="23">
                  <c:v>0.015000000000000006</c:v>
                </c:pt>
                <c:pt idx="26">
                  <c:v>0.020000000000000004</c:v>
                </c:pt>
                <c:pt idx="28">
                  <c:v>0.030000000000000006</c:v>
                </c:pt>
                <c:pt idx="29">
                  <c:v>0.010000000000000009</c:v>
                </c:pt>
                <c:pt idx="30">
                  <c:v>0.010000000000000009</c:v>
                </c:pt>
                <c:pt idx="31">
                  <c:v>0.010000000000000009</c:v>
                </c:pt>
                <c:pt idx="32">
                  <c:v>-0.09</c:v>
                </c:pt>
                <c:pt idx="33">
                  <c:v>-0.1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0.020000000000000004</c:v>
                </c:pt>
                <c:pt idx="38">
                  <c:v>-0.31</c:v>
                </c:pt>
                <c:pt idx="39">
                  <c:v>-0.21999999999999997</c:v>
                </c:pt>
                <c:pt idx="40">
                  <c:v>-0.27999999999999997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waterlvl!$G$55</c:f>
              <c:strCache>
                <c:ptCount val="1"/>
                <c:pt idx="0">
                  <c:v>nw4b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waterlvl!$H$55:$AV$55</c:f>
              <c:numCache>
                <c:ptCount val="41"/>
                <c:pt idx="22">
                  <c:v>0.009999999999999995</c:v>
                </c:pt>
                <c:pt idx="23">
                  <c:v>0</c:v>
                </c:pt>
                <c:pt idx="26">
                  <c:v>0.020000000000000004</c:v>
                </c:pt>
                <c:pt idx="28">
                  <c:v>0.03</c:v>
                </c:pt>
                <c:pt idx="29">
                  <c:v>-0.009999999999999995</c:v>
                </c:pt>
                <c:pt idx="30">
                  <c:v>-0.015</c:v>
                </c:pt>
                <c:pt idx="31">
                  <c:v>0.009999999999999995</c:v>
                </c:pt>
                <c:pt idx="32">
                  <c:v>-0.13</c:v>
                </c:pt>
                <c:pt idx="33">
                  <c:v>-0.15000000000000002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0.009999999999999995</c:v>
                </c:pt>
                <c:pt idx="38">
                  <c:v>-0.39999999999999997</c:v>
                </c:pt>
                <c:pt idx="39">
                  <c:v>-0.32999999999999996</c:v>
                </c:pt>
                <c:pt idx="40">
                  <c:v>-0.32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waterlvl!$G$56</c:f>
              <c:strCache>
                <c:ptCount val="1"/>
                <c:pt idx="0">
                  <c:v>nw5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waterlvl!$H$56:$AV$56</c:f>
              <c:numCache>
                <c:ptCount val="41"/>
                <c:pt idx="0">
                  <c:v>-0.23</c:v>
                </c:pt>
                <c:pt idx="1">
                  <c:v>-0.3</c:v>
                </c:pt>
                <c:pt idx="2">
                  <c:v>-0.12</c:v>
                </c:pt>
                <c:pt idx="4">
                  <c:v>0</c:v>
                </c:pt>
                <c:pt idx="5">
                  <c:v>0</c:v>
                </c:pt>
                <c:pt idx="6">
                  <c:v>-0.49</c:v>
                </c:pt>
                <c:pt idx="8">
                  <c:v>-1.02</c:v>
                </c:pt>
                <c:pt idx="11">
                  <c:v>-0.03</c:v>
                </c:pt>
                <c:pt idx="15">
                  <c:v>-0.03</c:v>
                </c:pt>
                <c:pt idx="16">
                  <c:v>0.06</c:v>
                </c:pt>
                <c:pt idx="17">
                  <c:v>0.01</c:v>
                </c:pt>
                <c:pt idx="18">
                  <c:v>0.06</c:v>
                </c:pt>
                <c:pt idx="20">
                  <c:v>-0.03</c:v>
                </c:pt>
                <c:pt idx="21">
                  <c:v>0.08</c:v>
                </c:pt>
                <c:pt idx="26">
                  <c:v>0.05</c:v>
                </c:pt>
                <c:pt idx="28">
                  <c:v>0.06</c:v>
                </c:pt>
                <c:pt idx="29">
                  <c:v>0.02</c:v>
                </c:pt>
                <c:pt idx="31">
                  <c:v>0.01</c:v>
                </c:pt>
                <c:pt idx="32">
                  <c:v>-0.09</c:v>
                </c:pt>
                <c:pt idx="33">
                  <c:v>-0.12</c:v>
                </c:pt>
                <c:pt idx="34">
                  <c:v>-0.07</c:v>
                </c:pt>
                <c:pt idx="35">
                  <c:v>-0.06</c:v>
                </c:pt>
                <c:pt idx="36">
                  <c:v>0.05</c:v>
                </c:pt>
                <c:pt idx="38">
                  <c:v>-0.23</c:v>
                </c:pt>
                <c:pt idx="39">
                  <c:v>-0.27</c:v>
                </c:pt>
                <c:pt idx="40">
                  <c:v>-0.31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waterlvl!$G$57</c:f>
              <c:strCache>
                <c:ptCount val="1"/>
                <c:pt idx="0">
                  <c:v>nw6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waterlvl!$H$57:$AV$57</c:f>
              <c:numCache>
                <c:ptCount val="41"/>
                <c:pt idx="0">
                  <c:v>-0.21999999999999997</c:v>
                </c:pt>
                <c:pt idx="1">
                  <c:v>-0.2</c:v>
                </c:pt>
                <c:pt idx="2">
                  <c:v>-0.16999999999999998</c:v>
                </c:pt>
                <c:pt idx="4">
                  <c:v>-0.68</c:v>
                </c:pt>
                <c:pt idx="5">
                  <c:v>-0.65</c:v>
                </c:pt>
                <c:pt idx="6">
                  <c:v>-0.51</c:v>
                </c:pt>
                <c:pt idx="8">
                  <c:v>-0.77</c:v>
                </c:pt>
                <c:pt idx="10">
                  <c:v>-0.009999999999999995</c:v>
                </c:pt>
                <c:pt idx="11">
                  <c:v>-0.009999999999999995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20">
                  <c:v>0.020000000000000004</c:v>
                </c:pt>
                <c:pt idx="21">
                  <c:v>0.009999999999999995</c:v>
                </c:pt>
                <c:pt idx="22">
                  <c:v>0.009999999999999995</c:v>
                </c:pt>
                <c:pt idx="23">
                  <c:v>0.020000000000000004</c:v>
                </c:pt>
                <c:pt idx="24">
                  <c:v>0.009999999999999995</c:v>
                </c:pt>
                <c:pt idx="25">
                  <c:v>0.009999999999999995</c:v>
                </c:pt>
                <c:pt idx="26">
                  <c:v>0.13</c:v>
                </c:pt>
                <c:pt idx="28">
                  <c:v>0.03</c:v>
                </c:pt>
                <c:pt idx="29">
                  <c:v>0.025</c:v>
                </c:pt>
                <c:pt idx="30">
                  <c:v>0.020000000000000004</c:v>
                </c:pt>
                <c:pt idx="31">
                  <c:v>0.020000000000000004</c:v>
                </c:pt>
                <c:pt idx="32">
                  <c:v>0</c:v>
                </c:pt>
                <c:pt idx="33">
                  <c:v>-0.06000000000000001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0.03</c:v>
                </c:pt>
                <c:pt idx="37">
                  <c:v>-0.009999999999999995</c:v>
                </c:pt>
                <c:pt idx="38">
                  <c:v>-0.15999999999999998</c:v>
                </c:pt>
                <c:pt idx="39">
                  <c:v>-0.21999999999999997</c:v>
                </c:pt>
                <c:pt idx="40">
                  <c:v>-0.24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waterlvl!$G$58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waterlvl!$H$58:$AV$58</c:f>
              <c:numCache>
                <c:ptCount val="41"/>
                <c:pt idx="0">
                  <c:v>-0.98</c:v>
                </c:pt>
                <c:pt idx="1">
                  <c:v>-0.97</c:v>
                </c:pt>
                <c:pt idx="2">
                  <c:v>-0.86</c:v>
                </c:pt>
                <c:pt idx="4">
                  <c:v>-1.3599999999999999</c:v>
                </c:pt>
                <c:pt idx="5">
                  <c:v>-1.32</c:v>
                </c:pt>
                <c:pt idx="6">
                  <c:v>-1.39</c:v>
                </c:pt>
                <c:pt idx="8">
                  <c:v>-1.01</c:v>
                </c:pt>
                <c:pt idx="10">
                  <c:v>-0.6799999999999999</c:v>
                </c:pt>
                <c:pt idx="11">
                  <c:v>-0.6799999999999999</c:v>
                </c:pt>
                <c:pt idx="15">
                  <c:v>-0.6599999999999999</c:v>
                </c:pt>
                <c:pt idx="16">
                  <c:v>-0.64</c:v>
                </c:pt>
                <c:pt idx="17">
                  <c:v>-0.95</c:v>
                </c:pt>
                <c:pt idx="18">
                  <c:v>-0.58</c:v>
                </c:pt>
                <c:pt idx="20">
                  <c:v>-0.75</c:v>
                </c:pt>
                <c:pt idx="21">
                  <c:v>-0.5399999999999999</c:v>
                </c:pt>
                <c:pt idx="22">
                  <c:v>-0.6799999999999999</c:v>
                </c:pt>
                <c:pt idx="23">
                  <c:v>-0.7</c:v>
                </c:pt>
                <c:pt idx="24">
                  <c:v>-0.62</c:v>
                </c:pt>
                <c:pt idx="25">
                  <c:v>-0.6799999999999999</c:v>
                </c:pt>
                <c:pt idx="26">
                  <c:v>-0.5399999999999999</c:v>
                </c:pt>
                <c:pt idx="28">
                  <c:v>-0.5</c:v>
                </c:pt>
                <c:pt idx="29">
                  <c:v>-0.62</c:v>
                </c:pt>
                <c:pt idx="30">
                  <c:v>-0.6</c:v>
                </c:pt>
                <c:pt idx="31">
                  <c:v>-0.62</c:v>
                </c:pt>
                <c:pt idx="32">
                  <c:v>-0.73</c:v>
                </c:pt>
                <c:pt idx="33">
                  <c:v>-0.7899999999999999</c:v>
                </c:pt>
                <c:pt idx="34">
                  <c:v>-0.8099999999999999</c:v>
                </c:pt>
                <c:pt idx="35">
                  <c:v>-0.45999999999999996</c:v>
                </c:pt>
                <c:pt idx="36">
                  <c:v>-0.53</c:v>
                </c:pt>
                <c:pt idx="37">
                  <c:v>-0.7899999999999999</c:v>
                </c:pt>
                <c:pt idx="38">
                  <c:v>-0.7999999999999999</c:v>
                </c:pt>
                <c:pt idx="39">
                  <c:v>-0.87</c:v>
                </c:pt>
                <c:pt idx="40">
                  <c:v>-0.9299999999999999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waterlvl!$G$59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waterlvl!$H$59:$AV$59</c:f>
              <c:numCache>
                <c:ptCount val="41"/>
                <c:pt idx="21">
                  <c:v>-0.74</c:v>
                </c:pt>
                <c:pt idx="22">
                  <c:v>-0.7100000000000001</c:v>
                </c:pt>
                <c:pt idx="23">
                  <c:v>-0.75</c:v>
                </c:pt>
                <c:pt idx="24">
                  <c:v>-0.65</c:v>
                </c:pt>
                <c:pt idx="25">
                  <c:v>-0.52</c:v>
                </c:pt>
                <c:pt idx="26">
                  <c:v>-0.51</c:v>
                </c:pt>
                <c:pt idx="28">
                  <c:v>-0.62</c:v>
                </c:pt>
                <c:pt idx="29">
                  <c:v>-0.66</c:v>
                </c:pt>
                <c:pt idx="30">
                  <c:v>-0.67</c:v>
                </c:pt>
                <c:pt idx="31">
                  <c:v>-0.64</c:v>
                </c:pt>
                <c:pt idx="32">
                  <c:v>-0.74</c:v>
                </c:pt>
                <c:pt idx="33">
                  <c:v>-0.81</c:v>
                </c:pt>
                <c:pt idx="34">
                  <c:v>-0.86</c:v>
                </c:pt>
                <c:pt idx="35">
                  <c:v>-0.67</c:v>
                </c:pt>
                <c:pt idx="36">
                  <c:v>-0.5800000000000001</c:v>
                </c:pt>
                <c:pt idx="37">
                  <c:v>-0.76</c:v>
                </c:pt>
                <c:pt idx="38">
                  <c:v>-0.78</c:v>
                </c:pt>
                <c:pt idx="39">
                  <c:v>-0.86</c:v>
                </c:pt>
                <c:pt idx="40">
                  <c:v>-0.9700000000000001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waterlvl!$G$60</c:f>
              <c:strCache>
                <c:ptCount val="1"/>
                <c:pt idx="0">
                  <c:v>nw9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waterlvl!$H$60:$AV$60</c:f>
              <c:numCache>
                <c:ptCount val="41"/>
                <c:pt idx="23">
                  <c:v>-0.15</c:v>
                </c:pt>
                <c:pt idx="24">
                  <c:v>0</c:v>
                </c:pt>
                <c:pt idx="25">
                  <c:v>-0.13999999999999999</c:v>
                </c:pt>
                <c:pt idx="26">
                  <c:v>-0.10999999999999999</c:v>
                </c:pt>
                <c:pt idx="28">
                  <c:v>0.08</c:v>
                </c:pt>
                <c:pt idx="29">
                  <c:v>-0.019999999999999997</c:v>
                </c:pt>
                <c:pt idx="30">
                  <c:v>-0.019999999999999997</c:v>
                </c:pt>
                <c:pt idx="31">
                  <c:v>-0.049999999999999996</c:v>
                </c:pt>
                <c:pt idx="32">
                  <c:v>-0.12</c:v>
                </c:pt>
                <c:pt idx="33">
                  <c:v>-0.15</c:v>
                </c:pt>
                <c:pt idx="34">
                  <c:v>-0.13999999999999999</c:v>
                </c:pt>
                <c:pt idx="35">
                  <c:v>0.19</c:v>
                </c:pt>
                <c:pt idx="36">
                  <c:v>0.13</c:v>
                </c:pt>
                <c:pt idx="37">
                  <c:v>-0.07999999999999999</c:v>
                </c:pt>
                <c:pt idx="38">
                  <c:v>-0.15</c:v>
                </c:pt>
                <c:pt idx="39">
                  <c:v>-0.22</c:v>
                </c:pt>
                <c:pt idx="40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waterlvl!$G$61</c:f>
              <c:strCache>
                <c:ptCount val="1"/>
                <c:pt idx="0">
                  <c:v>NF1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waterlvl!$H$61:$AV$61</c:f>
              <c:numCache>
                <c:ptCount val="41"/>
                <c:pt idx="0">
                  <c:v>-0.41000000000000003</c:v>
                </c:pt>
                <c:pt idx="11">
                  <c:v>-0.3</c:v>
                </c:pt>
                <c:pt idx="14">
                  <c:v>-0.34</c:v>
                </c:pt>
                <c:pt idx="19">
                  <c:v>-0.2</c:v>
                </c:pt>
                <c:pt idx="22">
                  <c:v>-0.3</c:v>
                </c:pt>
                <c:pt idx="26">
                  <c:v>-0.29</c:v>
                </c:pt>
                <c:pt idx="31">
                  <c:v>-0.3</c:v>
                </c:pt>
                <c:pt idx="35">
                  <c:v>-0.14</c:v>
                </c:pt>
                <c:pt idx="38">
                  <c:v>-0.28</c:v>
                </c:pt>
                <c:pt idx="39">
                  <c:v>-0.38</c:v>
                </c:pt>
                <c:pt idx="40">
                  <c:v>-0.36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waterlvl!$G$62</c:f>
              <c:strCache>
                <c:ptCount val="1"/>
                <c:pt idx="0">
                  <c:v>NF2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waterlvl!$H$62:$AV$62</c:f>
              <c:numCache>
                <c:ptCount val="41"/>
                <c:pt idx="0">
                  <c:v>-0.8899999999999999</c:v>
                </c:pt>
                <c:pt idx="3">
                  <c:v>-0.6299999999999999</c:v>
                </c:pt>
                <c:pt idx="5">
                  <c:v>-0.8</c:v>
                </c:pt>
                <c:pt idx="6">
                  <c:v>-0.6299999999999999</c:v>
                </c:pt>
                <c:pt idx="11">
                  <c:v>-0.6499999999999999</c:v>
                </c:pt>
                <c:pt idx="14">
                  <c:v>-0.6799999999999999</c:v>
                </c:pt>
                <c:pt idx="19">
                  <c:v>-0.5900000000000001</c:v>
                </c:pt>
                <c:pt idx="22">
                  <c:v>-0.6799999999999999</c:v>
                </c:pt>
                <c:pt idx="26">
                  <c:v>-0.6299999999999999</c:v>
                </c:pt>
                <c:pt idx="31">
                  <c:v>-0.6599999999999999</c:v>
                </c:pt>
                <c:pt idx="35">
                  <c:v>-0.53</c:v>
                </c:pt>
                <c:pt idx="38">
                  <c:v>-0.75</c:v>
                </c:pt>
                <c:pt idx="39">
                  <c:v>-0.72</c:v>
                </c:pt>
                <c:pt idx="40">
                  <c:v>-0.8500000000000001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waterlvl!$G$63</c:f>
              <c:strCache>
                <c:ptCount val="1"/>
                <c:pt idx="0">
                  <c:v>NF2b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waterlvl!$H$63:$AV$63</c:f>
              <c:numCache>
                <c:ptCount val="41"/>
                <c:pt idx="26">
                  <c:v>-0.82</c:v>
                </c:pt>
                <c:pt idx="31">
                  <c:v>-0.78</c:v>
                </c:pt>
                <c:pt idx="35">
                  <c:v>-0.7</c:v>
                </c:pt>
                <c:pt idx="38">
                  <c:v>-0.75</c:v>
                </c:pt>
                <c:pt idx="39">
                  <c:v>-0.74</c:v>
                </c:pt>
                <c:pt idx="40">
                  <c:v>-0.9500000000000001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waterlvl!$G$64</c:f>
              <c:strCache>
                <c:ptCount val="1"/>
                <c:pt idx="0">
                  <c:v>NF4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waterlvl!$H$64:$AV$64</c:f>
              <c:numCache>
                <c:ptCount val="41"/>
                <c:pt idx="0">
                  <c:v>-0.47</c:v>
                </c:pt>
                <c:pt idx="5">
                  <c:v>-0.32999999999999996</c:v>
                </c:pt>
                <c:pt idx="6">
                  <c:v>-0.24000000000000002</c:v>
                </c:pt>
                <c:pt idx="11">
                  <c:v>-0.23</c:v>
                </c:pt>
                <c:pt idx="19">
                  <c:v>-0.18999999999999997</c:v>
                </c:pt>
                <c:pt idx="22">
                  <c:v>-0.29000000000000004</c:v>
                </c:pt>
                <c:pt idx="26">
                  <c:v>-0.29000000000000004</c:v>
                </c:pt>
                <c:pt idx="31">
                  <c:v>-0.27</c:v>
                </c:pt>
                <c:pt idx="35">
                  <c:v>-0.19999999999999998</c:v>
                </c:pt>
                <c:pt idx="38">
                  <c:v>-0.16</c:v>
                </c:pt>
                <c:pt idx="39">
                  <c:v>-0.4</c:v>
                </c:pt>
                <c:pt idx="40">
                  <c:v>-0.48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waterlvl!$G$65</c:f>
              <c:strCache>
                <c:ptCount val="1"/>
                <c:pt idx="0">
                  <c:v>ceh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waterlvl!$H$65:$AV$65</c:f>
              <c:numCache>
                <c:ptCount val="41"/>
                <c:pt idx="34">
                  <c:v>-0.07999999999999999</c:v>
                </c:pt>
                <c:pt idx="35">
                  <c:v>0.16</c:v>
                </c:pt>
                <c:pt idx="36">
                  <c:v>0.27999999999999997</c:v>
                </c:pt>
                <c:pt idx="37">
                  <c:v>0.1</c:v>
                </c:pt>
                <c:pt idx="38">
                  <c:v>-0.10999999999999999</c:v>
                </c:pt>
                <c:pt idx="39">
                  <c:v>-0.28</c:v>
                </c:pt>
                <c:pt idx="40">
                  <c:v>-0.42000000000000004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waterlvl!$G$66</c:f>
              <c:strCache>
                <c:ptCount val="1"/>
                <c:pt idx="0">
                  <c:v>ceh2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waterlvl!$H$66:$AV$66</c:f>
              <c:numCache>
                <c:ptCount val="41"/>
                <c:pt idx="34">
                  <c:v>-0.79</c:v>
                </c:pt>
                <c:pt idx="35">
                  <c:v>-0.5</c:v>
                </c:pt>
                <c:pt idx="36">
                  <c:v>-0.45999999999999996</c:v>
                </c:pt>
                <c:pt idx="37">
                  <c:v>-0.6200000000000001</c:v>
                </c:pt>
                <c:pt idx="38">
                  <c:v>-0.47</c:v>
                </c:pt>
                <c:pt idx="39">
                  <c:v>-0.79</c:v>
                </c:pt>
                <c:pt idx="40">
                  <c:v>-0.9100000000000001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waterlvl!$G$67</c:f>
              <c:strCache>
                <c:ptCount val="1"/>
                <c:pt idx="0">
                  <c:v>ceh3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waterlvl!$H$67:$AV$67</c:f>
              <c:numCache>
                <c:ptCount val="41"/>
                <c:pt idx="35">
                  <c:v>-0.36</c:v>
                </c:pt>
                <c:pt idx="36">
                  <c:v>-0.35</c:v>
                </c:pt>
                <c:pt idx="37">
                  <c:v>-0.47</c:v>
                </c:pt>
                <c:pt idx="38">
                  <c:v>-0.5</c:v>
                </c:pt>
                <c:pt idx="39">
                  <c:v>-0.5599999999999999</c:v>
                </c:pt>
                <c:pt idx="40">
                  <c:v>-0.62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waterlvl!$G$68</c:f>
              <c:strCache>
                <c:ptCount val="1"/>
                <c:pt idx="0">
                  <c:v>ceh4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waterlvl!$H$68:$AV$68</c:f>
              <c:numCache>
                <c:ptCount val="41"/>
                <c:pt idx="35">
                  <c:v>0</c:v>
                </c:pt>
                <c:pt idx="36">
                  <c:v>-0.009999999999999995</c:v>
                </c:pt>
                <c:pt idx="37">
                  <c:v>-0.09</c:v>
                </c:pt>
                <c:pt idx="38">
                  <c:v>-0.16</c:v>
                </c:pt>
                <c:pt idx="39">
                  <c:v>-0.21999999999999997</c:v>
                </c:pt>
                <c:pt idx="40">
                  <c:v>-0.22999999999999998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waterlvl!$G$69</c:f>
              <c:strCache>
                <c:ptCount val="1"/>
                <c:pt idx="0">
                  <c:v>ceh5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waterlvl!$H$69:$AV$69</c:f>
              <c:numCache>
                <c:ptCount val="41"/>
                <c:pt idx="35">
                  <c:v>0.13</c:v>
                </c:pt>
                <c:pt idx="36">
                  <c:v>0.16999999999999998</c:v>
                </c:pt>
                <c:pt idx="38">
                  <c:v>-0.27</c:v>
                </c:pt>
                <c:pt idx="39">
                  <c:v>-0.45</c:v>
                </c:pt>
                <c:pt idx="40">
                  <c:v>-0.48000000000000004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waterlvl!$G$70</c:f>
              <c:strCache>
                <c:ptCount val="1"/>
                <c:pt idx="0">
                  <c:v>ceh6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waterlvl!$H$70:$AV$70</c:f>
              <c:numCache>
                <c:ptCount val="41"/>
                <c:pt idx="33">
                  <c:v>-0.05000000000000002</c:v>
                </c:pt>
                <c:pt idx="34">
                  <c:v>-0.1</c:v>
                </c:pt>
                <c:pt idx="35">
                  <c:v>0.42000000000000004</c:v>
                </c:pt>
                <c:pt idx="36">
                  <c:v>0.53</c:v>
                </c:pt>
                <c:pt idx="38">
                  <c:v>-0.31000000000000005</c:v>
                </c:pt>
                <c:pt idx="39">
                  <c:v>-0.5</c:v>
                </c:pt>
                <c:pt idx="40">
                  <c:v>-0.58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waterlvl!$G$71</c:f>
              <c:strCache>
                <c:ptCount val="1"/>
                <c:pt idx="0">
                  <c:v>ceh7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waterlvl!$H$71:$AV$71</c:f>
              <c:numCache>
                <c:ptCount val="41"/>
                <c:pt idx="35">
                  <c:v>-0.009999999999999995</c:v>
                </c:pt>
                <c:pt idx="36">
                  <c:v>0.04000000000000001</c:v>
                </c:pt>
                <c:pt idx="38">
                  <c:v>-0.24</c:v>
                </c:pt>
                <c:pt idx="39">
                  <c:v>-0.33</c:v>
                </c:pt>
                <c:pt idx="40">
                  <c:v>-0.47000000000000003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waterlvl!$G$72</c:f>
              <c:strCache>
                <c:ptCount val="1"/>
                <c:pt idx="0">
                  <c:v>ceh8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waterlvl!$H$72:$AV$72</c:f>
              <c:numCache>
                <c:ptCount val="41"/>
                <c:pt idx="35">
                  <c:v>-0.09999999999999998</c:v>
                </c:pt>
                <c:pt idx="36">
                  <c:v>-0.14</c:v>
                </c:pt>
                <c:pt idx="38">
                  <c:v>-0.22999999999999998</c:v>
                </c:pt>
                <c:pt idx="39">
                  <c:v>-0.29</c:v>
                </c:pt>
                <c:pt idx="40">
                  <c:v>-0.32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waterlvl!$G$73</c:f>
              <c:strCache>
                <c:ptCount val="1"/>
                <c:pt idx="0">
                  <c:v>ceh9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waterlvl!$H$73:$AV$73</c:f>
              <c:numCache>
                <c:ptCount val="41"/>
                <c:pt idx="36">
                  <c:v>-0.13</c:v>
                </c:pt>
                <c:pt idx="37">
                  <c:v>-0.17</c:v>
                </c:pt>
                <c:pt idx="38">
                  <c:v>-0.26</c:v>
                </c:pt>
                <c:pt idx="39">
                  <c:v>-0.35</c:v>
                </c:pt>
                <c:pt idx="40">
                  <c:v>-0.37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waterlvl!$G$74</c:f>
              <c:strCache>
                <c:ptCount val="1"/>
                <c:pt idx="0">
                  <c:v>ceh10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waterlvl!$H$74:$AV$74</c:f>
              <c:numCache>
                <c:ptCount val="41"/>
                <c:pt idx="36">
                  <c:v>-0.27</c:v>
                </c:pt>
                <c:pt idx="38">
                  <c:v>-0.86</c:v>
                </c:pt>
                <c:pt idx="39">
                  <c:v>-1.16</c:v>
                </c:pt>
                <c:pt idx="40">
                  <c:v>-1.33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waterlvl!$G$75</c:f>
              <c:strCache>
                <c:ptCount val="1"/>
                <c:pt idx="0">
                  <c:v>ceh11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waterlvl!$H$75:$AV$75</c:f>
              <c:numCache>
                <c:ptCount val="41"/>
                <c:pt idx="36">
                  <c:v>-0.15000000000000002</c:v>
                </c:pt>
                <c:pt idx="38">
                  <c:v>-0.5399999999999999</c:v>
                </c:pt>
                <c:pt idx="39">
                  <c:v>-0.62</c:v>
                </c:pt>
                <c:pt idx="40">
                  <c:v>-0.6499999999999999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waterlvl!$G$76</c:f>
              <c:strCache>
                <c:ptCount val="1"/>
                <c:pt idx="0">
                  <c:v>ceh12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waterlvl!$H$76:$AV$76</c:f>
              <c:numCache>
                <c:ptCount val="41"/>
                <c:pt idx="36">
                  <c:v>-0.78</c:v>
                </c:pt>
                <c:pt idx="38">
                  <c:v>-1.02</c:v>
                </c:pt>
                <c:pt idx="39">
                  <c:v>-1.15</c:v>
                </c:pt>
                <c:pt idx="40">
                  <c:v>-1.26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waterlvl!$G$77</c:f>
              <c:strCache>
                <c:ptCount val="1"/>
                <c:pt idx="0">
                  <c:v>ceh13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waterlvl!$H$77:$AV$77</c:f>
              <c:numCache>
                <c:ptCount val="41"/>
                <c:pt idx="36">
                  <c:v>-0.44000000000000006</c:v>
                </c:pt>
                <c:pt idx="38">
                  <c:v>-0.4700000000000001</c:v>
                </c:pt>
                <c:pt idx="39">
                  <c:v>-0.56</c:v>
                </c:pt>
                <c:pt idx="40">
                  <c:v>-0.66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waterlvl!$G$78</c:f>
              <c:strCache>
                <c:ptCount val="1"/>
                <c:pt idx="0">
                  <c:v>ceh14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waterlvl!$H$78:$AV$78</c:f>
              <c:numCache>
                <c:ptCount val="41"/>
                <c:pt idx="36">
                  <c:v>0</c:v>
                </c:pt>
                <c:pt idx="38">
                  <c:v>-0.21000000000000002</c:v>
                </c:pt>
                <c:pt idx="39">
                  <c:v>-0.32</c:v>
                </c:pt>
                <c:pt idx="40">
                  <c:v>-0.43000000000000005</c:v>
                </c:pt>
              </c:numCache>
            </c:numRef>
          </c:yVal>
          <c:smooth val="0"/>
        </c:ser>
        <c:axId val="33522730"/>
        <c:axId val="31366995"/>
      </c:scatterChart>
      <c:valAx>
        <c:axId val="3352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1366995"/>
        <c:crossesAt val="-2.5"/>
        <c:crossBetween val="midCat"/>
        <c:dispUnits/>
      </c:valAx>
      <c:valAx>
        <c:axId val="31366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waterlevel (m) 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22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waterlvl!$G$51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waterlvl!$H$51:$BV$51</c:f>
              <c:numCache>
                <c:ptCount val="67"/>
                <c:pt idx="0">
                  <c:v>-1.31</c:v>
                </c:pt>
                <c:pt idx="1">
                  <c:v>-1.3599999999999999</c:v>
                </c:pt>
                <c:pt idx="2">
                  <c:v>-1.14</c:v>
                </c:pt>
                <c:pt idx="3">
                  <c:v>-1.59</c:v>
                </c:pt>
                <c:pt idx="4">
                  <c:v>-1.85</c:v>
                </c:pt>
                <c:pt idx="5">
                  <c:v>-1.87</c:v>
                </c:pt>
                <c:pt idx="6">
                  <c:v>-1.7799999999999998</c:v>
                </c:pt>
                <c:pt idx="7">
                  <c:v>-1.87</c:v>
                </c:pt>
                <c:pt idx="8">
                  <c:v>-2.02</c:v>
                </c:pt>
                <c:pt idx="9">
                  <c:v>-1.64</c:v>
                </c:pt>
                <c:pt idx="10">
                  <c:v>-0.8899999999999999</c:v>
                </c:pt>
                <c:pt idx="11">
                  <c:v>-0.94</c:v>
                </c:pt>
                <c:pt idx="12">
                  <c:v>-0.8999999999999999</c:v>
                </c:pt>
                <c:pt idx="13">
                  <c:v>-1</c:v>
                </c:pt>
                <c:pt idx="15">
                  <c:v>-0.9299999999999999</c:v>
                </c:pt>
                <c:pt idx="16">
                  <c:v>-0.9199999999999999</c:v>
                </c:pt>
                <c:pt idx="17">
                  <c:v>-1</c:v>
                </c:pt>
                <c:pt idx="18">
                  <c:v>-0.79</c:v>
                </c:pt>
                <c:pt idx="19">
                  <c:v>-0.8599999999999999</c:v>
                </c:pt>
                <c:pt idx="20">
                  <c:v>-1.05</c:v>
                </c:pt>
                <c:pt idx="21">
                  <c:v>-1</c:v>
                </c:pt>
                <c:pt idx="22">
                  <c:v>-0.95</c:v>
                </c:pt>
                <c:pt idx="23">
                  <c:v>-1.01</c:v>
                </c:pt>
                <c:pt idx="24">
                  <c:v>-0.8899999999999999</c:v>
                </c:pt>
                <c:pt idx="25">
                  <c:v>-1.02</c:v>
                </c:pt>
                <c:pt idx="26">
                  <c:v>-0.8999999999999999</c:v>
                </c:pt>
                <c:pt idx="27">
                  <c:v>-0.9099999999999999</c:v>
                </c:pt>
                <c:pt idx="28">
                  <c:v>-0.8300000000000001</c:v>
                </c:pt>
                <c:pt idx="29">
                  <c:v>-0.94</c:v>
                </c:pt>
                <c:pt idx="30">
                  <c:v>-0.96</c:v>
                </c:pt>
                <c:pt idx="31">
                  <c:v>-0.99</c:v>
                </c:pt>
                <c:pt idx="32">
                  <c:v>-1.1199999999999999</c:v>
                </c:pt>
                <c:pt idx="33">
                  <c:v>-1.2</c:v>
                </c:pt>
                <c:pt idx="34">
                  <c:v>-1.23</c:v>
                </c:pt>
                <c:pt idx="35">
                  <c:v>-0.8300000000000001</c:v>
                </c:pt>
                <c:pt idx="36">
                  <c:v>-0.8200000000000001</c:v>
                </c:pt>
                <c:pt idx="37">
                  <c:v>-1.16</c:v>
                </c:pt>
                <c:pt idx="38">
                  <c:v>-1.26</c:v>
                </c:pt>
                <c:pt idx="39">
                  <c:v>-1.51</c:v>
                </c:pt>
                <c:pt idx="40">
                  <c:v>-1.51</c:v>
                </c:pt>
                <c:pt idx="41">
                  <c:v>-1.66</c:v>
                </c:pt>
                <c:pt idx="42">
                  <c:v>-1.79</c:v>
                </c:pt>
                <c:pt idx="43">
                  <c:v>-1.6199999999999999</c:v>
                </c:pt>
                <c:pt idx="44">
                  <c:v>-1.53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waterlvl!$G$52</c:f>
              <c:strCache>
                <c:ptCount val="1"/>
                <c:pt idx="0">
                  <c:v>nw2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waterlvl!$H$52:$BV$52</c:f>
              <c:numCache>
                <c:ptCount val="67"/>
                <c:pt idx="0">
                  <c:v>-0.4700000000000001</c:v>
                </c:pt>
                <c:pt idx="1">
                  <c:v>-0.5599999999999999</c:v>
                </c:pt>
                <c:pt idx="2">
                  <c:v>-0.32000000000000006</c:v>
                </c:pt>
                <c:pt idx="3">
                  <c:v>-0.61</c:v>
                </c:pt>
                <c:pt idx="4">
                  <c:v>-1.06</c:v>
                </c:pt>
                <c:pt idx="5">
                  <c:v>-0.43000000000000005</c:v>
                </c:pt>
                <c:pt idx="6">
                  <c:v>-0.3400000000000001</c:v>
                </c:pt>
                <c:pt idx="7">
                  <c:v>-1.04</c:v>
                </c:pt>
                <c:pt idx="8">
                  <c:v>-1.25</c:v>
                </c:pt>
                <c:pt idx="9">
                  <c:v>-0.7800000000000001</c:v>
                </c:pt>
                <c:pt idx="10">
                  <c:v>-0.06000000000000005</c:v>
                </c:pt>
                <c:pt idx="11">
                  <c:v>-0.18000000000000005</c:v>
                </c:pt>
                <c:pt idx="12">
                  <c:v>-0.06000000000000005</c:v>
                </c:pt>
                <c:pt idx="13">
                  <c:v>-0.18000000000000005</c:v>
                </c:pt>
                <c:pt idx="15">
                  <c:v>-0.13</c:v>
                </c:pt>
                <c:pt idx="16">
                  <c:v>-0.12</c:v>
                </c:pt>
                <c:pt idx="17">
                  <c:v>-0.12</c:v>
                </c:pt>
                <c:pt idx="18">
                  <c:v>-0.030000000000000027</c:v>
                </c:pt>
                <c:pt idx="19">
                  <c:v>-0.050000000000000044</c:v>
                </c:pt>
                <c:pt idx="20">
                  <c:v>-0.31000000000000005</c:v>
                </c:pt>
                <c:pt idx="21">
                  <c:v>-0.13</c:v>
                </c:pt>
                <c:pt idx="22">
                  <c:v>-0.13</c:v>
                </c:pt>
                <c:pt idx="23">
                  <c:v>-0.20000000000000007</c:v>
                </c:pt>
                <c:pt idx="24">
                  <c:v>-0.08000000000000007</c:v>
                </c:pt>
                <c:pt idx="25">
                  <c:v>-0.20000000000000007</c:v>
                </c:pt>
                <c:pt idx="26">
                  <c:v>-0.07000000000000006</c:v>
                </c:pt>
                <c:pt idx="27">
                  <c:v>-0.06000000000000005</c:v>
                </c:pt>
                <c:pt idx="28">
                  <c:v>-0.020000000000000018</c:v>
                </c:pt>
                <c:pt idx="29">
                  <c:v>-0.13</c:v>
                </c:pt>
                <c:pt idx="30">
                  <c:v>-0.15000000000000002</c:v>
                </c:pt>
                <c:pt idx="31">
                  <c:v>-0.13</c:v>
                </c:pt>
                <c:pt idx="32">
                  <c:v>-0.31000000000000005</c:v>
                </c:pt>
                <c:pt idx="33">
                  <c:v>-0.37</c:v>
                </c:pt>
                <c:pt idx="34">
                  <c:v>-0.37</c:v>
                </c:pt>
                <c:pt idx="35">
                  <c:v>-0.020000000000000018</c:v>
                </c:pt>
                <c:pt idx="36">
                  <c:v>-0.030000000000000027</c:v>
                </c:pt>
                <c:pt idx="37">
                  <c:v>-0.35</c:v>
                </c:pt>
                <c:pt idx="38">
                  <c:v>-0.4600000000000001</c:v>
                </c:pt>
                <c:pt idx="39">
                  <c:v>-0.58</c:v>
                </c:pt>
                <c:pt idx="40">
                  <c:v>-0.67</c:v>
                </c:pt>
                <c:pt idx="41">
                  <c:v>-0.83</c:v>
                </c:pt>
                <c:pt idx="42">
                  <c:v>-0.9600000000000001</c:v>
                </c:pt>
                <c:pt idx="43">
                  <c:v>-0.7800000000000001</c:v>
                </c:pt>
                <c:pt idx="44">
                  <c:v>-0.6900000000000001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waterlvl!$G$58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waterlvl!$H$58:$BV$58</c:f>
              <c:numCache>
                <c:ptCount val="67"/>
                <c:pt idx="0">
                  <c:v>-0.98</c:v>
                </c:pt>
                <c:pt idx="1">
                  <c:v>-0.97</c:v>
                </c:pt>
                <c:pt idx="2">
                  <c:v>-0.86</c:v>
                </c:pt>
                <c:pt idx="4">
                  <c:v>-1.3599999999999999</c:v>
                </c:pt>
                <c:pt idx="5">
                  <c:v>-1.32</c:v>
                </c:pt>
                <c:pt idx="6">
                  <c:v>-1.39</c:v>
                </c:pt>
                <c:pt idx="8">
                  <c:v>-1.01</c:v>
                </c:pt>
                <c:pt idx="10">
                  <c:v>-0.6799999999999999</c:v>
                </c:pt>
                <c:pt idx="11">
                  <c:v>-0.6799999999999999</c:v>
                </c:pt>
                <c:pt idx="15">
                  <c:v>-0.6599999999999999</c:v>
                </c:pt>
                <c:pt idx="16">
                  <c:v>-0.64</c:v>
                </c:pt>
                <c:pt idx="17">
                  <c:v>-0.95</c:v>
                </c:pt>
                <c:pt idx="18">
                  <c:v>-0.58</c:v>
                </c:pt>
                <c:pt idx="20">
                  <c:v>-0.75</c:v>
                </c:pt>
                <c:pt idx="21">
                  <c:v>-0.5399999999999999</c:v>
                </c:pt>
                <c:pt idx="22">
                  <c:v>-0.6799999999999999</c:v>
                </c:pt>
                <c:pt idx="23">
                  <c:v>-0.7</c:v>
                </c:pt>
                <c:pt idx="24">
                  <c:v>-0.62</c:v>
                </c:pt>
                <c:pt idx="25">
                  <c:v>-0.6799999999999999</c:v>
                </c:pt>
                <c:pt idx="26">
                  <c:v>-0.5399999999999999</c:v>
                </c:pt>
                <c:pt idx="28">
                  <c:v>-0.5</c:v>
                </c:pt>
                <c:pt idx="29">
                  <c:v>-0.62</c:v>
                </c:pt>
                <c:pt idx="30">
                  <c:v>-0.6</c:v>
                </c:pt>
                <c:pt idx="31">
                  <c:v>-0.62</c:v>
                </c:pt>
                <c:pt idx="32">
                  <c:v>-0.73</c:v>
                </c:pt>
                <c:pt idx="33">
                  <c:v>-0.7899999999999999</c:v>
                </c:pt>
                <c:pt idx="34">
                  <c:v>-0.8099999999999999</c:v>
                </c:pt>
                <c:pt idx="35">
                  <c:v>-0.45999999999999996</c:v>
                </c:pt>
                <c:pt idx="36">
                  <c:v>-0.53</c:v>
                </c:pt>
                <c:pt idx="37">
                  <c:v>-0.7899999999999999</c:v>
                </c:pt>
                <c:pt idx="38">
                  <c:v>-0.7999999999999999</c:v>
                </c:pt>
                <c:pt idx="39">
                  <c:v>-0.87</c:v>
                </c:pt>
                <c:pt idx="40">
                  <c:v>-0.9299999999999999</c:v>
                </c:pt>
                <c:pt idx="41">
                  <c:v>-1.06</c:v>
                </c:pt>
                <c:pt idx="42">
                  <c:v>-1.24</c:v>
                </c:pt>
                <c:pt idx="43">
                  <c:v>-0.98</c:v>
                </c:pt>
                <c:pt idx="44">
                  <c:v>-1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waterlvl!$G$59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waterlvl!$H$59:$BV$59</c:f>
              <c:numCache>
                <c:ptCount val="67"/>
                <c:pt idx="21">
                  <c:v>-0.74</c:v>
                </c:pt>
                <c:pt idx="22">
                  <c:v>-0.7100000000000001</c:v>
                </c:pt>
                <c:pt idx="23">
                  <c:v>-0.75</c:v>
                </c:pt>
                <c:pt idx="24">
                  <c:v>-0.65</c:v>
                </c:pt>
                <c:pt idx="25">
                  <c:v>-0.52</c:v>
                </c:pt>
                <c:pt idx="26">
                  <c:v>-0.51</c:v>
                </c:pt>
                <c:pt idx="28">
                  <c:v>-0.62</c:v>
                </c:pt>
                <c:pt idx="29">
                  <c:v>-0.66</c:v>
                </c:pt>
                <c:pt idx="30">
                  <c:v>-0.67</c:v>
                </c:pt>
                <c:pt idx="31">
                  <c:v>-0.64</c:v>
                </c:pt>
                <c:pt idx="32">
                  <c:v>-0.74</c:v>
                </c:pt>
                <c:pt idx="33">
                  <c:v>-0.81</c:v>
                </c:pt>
                <c:pt idx="34">
                  <c:v>-0.86</c:v>
                </c:pt>
                <c:pt idx="35">
                  <c:v>-0.67</c:v>
                </c:pt>
                <c:pt idx="36">
                  <c:v>-0.5800000000000001</c:v>
                </c:pt>
                <c:pt idx="37">
                  <c:v>-0.76</c:v>
                </c:pt>
                <c:pt idx="38">
                  <c:v>-0.78</c:v>
                </c:pt>
                <c:pt idx="39">
                  <c:v>-0.86</c:v>
                </c:pt>
                <c:pt idx="40">
                  <c:v>-0.9700000000000001</c:v>
                </c:pt>
                <c:pt idx="41">
                  <c:v>-1.0599999999999998</c:v>
                </c:pt>
                <c:pt idx="42">
                  <c:v>-1.16</c:v>
                </c:pt>
                <c:pt idx="43">
                  <c:v>-1.1099999999999999</c:v>
                </c:pt>
                <c:pt idx="44">
                  <c:v>-1.16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waterlvl!$G$65</c:f>
              <c:strCache>
                <c:ptCount val="1"/>
                <c:pt idx="0">
                  <c:v>ceh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waterlvl!$H$65:$BV$65</c:f>
              <c:numCache>
                <c:ptCount val="67"/>
                <c:pt idx="34">
                  <c:v>-0.07999999999999999</c:v>
                </c:pt>
                <c:pt idx="35">
                  <c:v>0.16</c:v>
                </c:pt>
                <c:pt idx="36">
                  <c:v>0.27999999999999997</c:v>
                </c:pt>
                <c:pt idx="37">
                  <c:v>0.1</c:v>
                </c:pt>
                <c:pt idx="38">
                  <c:v>-0.10999999999999999</c:v>
                </c:pt>
                <c:pt idx="39">
                  <c:v>-0.28</c:v>
                </c:pt>
                <c:pt idx="40">
                  <c:v>-0.42000000000000004</c:v>
                </c:pt>
                <c:pt idx="41">
                  <c:v>-0.6699999999999999</c:v>
                </c:pt>
                <c:pt idx="42">
                  <c:v>-0.75</c:v>
                </c:pt>
                <c:pt idx="43">
                  <c:v>-0.52</c:v>
                </c:pt>
                <c:pt idx="44">
                  <c:v>-0.5</c:v>
                </c:pt>
              </c:numCache>
            </c:numRef>
          </c:yVal>
          <c:smooth val="0"/>
        </c:ser>
        <c:ser>
          <c:idx val="17"/>
          <c:order val="5"/>
          <c:tx>
            <c:strRef>
              <c:f>waterlvl!$G$68</c:f>
              <c:strCache>
                <c:ptCount val="1"/>
                <c:pt idx="0">
                  <c:v>ceh4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waterlvl!$H$68:$BV$68</c:f>
              <c:numCache>
                <c:ptCount val="67"/>
                <c:pt idx="35">
                  <c:v>0</c:v>
                </c:pt>
                <c:pt idx="36">
                  <c:v>-0.009999999999999995</c:v>
                </c:pt>
                <c:pt idx="37">
                  <c:v>-0.09</c:v>
                </c:pt>
                <c:pt idx="38">
                  <c:v>-0.16</c:v>
                </c:pt>
                <c:pt idx="39">
                  <c:v>-0.21999999999999997</c:v>
                </c:pt>
                <c:pt idx="40">
                  <c:v>-0.22999999999999998</c:v>
                </c:pt>
                <c:pt idx="41">
                  <c:v>-0.41</c:v>
                </c:pt>
                <c:pt idx="42">
                  <c:v>-0.39999999999999997</c:v>
                </c:pt>
                <c:pt idx="43">
                  <c:v>-0.24</c:v>
                </c:pt>
                <c:pt idx="44">
                  <c:v>-0.22999999999999998</c:v>
                </c:pt>
              </c:numCache>
            </c:numRef>
          </c:yVal>
          <c:smooth val="0"/>
        </c:ser>
        <c:axId val="16839008"/>
        <c:axId val="21040865"/>
      </c:scatterChart>
      <c:valAx>
        <c:axId val="16839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40865"/>
        <c:crossesAt val="-2.5"/>
        <c:crossBetween val="midCat"/>
        <c:dispUnits/>
      </c:valAx>
      <c:valAx>
        <c:axId val="210408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waterlevel (m) 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39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4"/>
          <c:w val="0.871"/>
          <c:h val="0.928"/>
        </c:manualLayout>
      </c:layout>
      <c:scatterChart>
        <c:scatterStyle val="lineMarker"/>
        <c:varyColors val="0"/>
        <c:ser>
          <c:idx val="2"/>
          <c:order val="0"/>
          <c:tx>
            <c:strRef>
              <c:f>waterlvl!$G$53</c:f>
              <c:strCache>
                <c:ptCount val="1"/>
                <c:pt idx="0">
                  <c:v>nw3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waterlvl!$H$53:$BV$53</c:f>
              <c:numCache>
                <c:ptCount val="67"/>
                <c:pt idx="0">
                  <c:v>-0.16999999999999998</c:v>
                </c:pt>
                <c:pt idx="1">
                  <c:v>-0.25</c:v>
                </c:pt>
                <c:pt idx="2">
                  <c:v>-0.12000000000000001</c:v>
                </c:pt>
                <c:pt idx="5">
                  <c:v>-0.87</c:v>
                </c:pt>
                <c:pt idx="6">
                  <c:v>-0.7</c:v>
                </c:pt>
                <c:pt idx="10">
                  <c:v>0</c:v>
                </c:pt>
                <c:pt idx="12">
                  <c:v>0.020000000000000004</c:v>
                </c:pt>
                <c:pt idx="13">
                  <c:v>0.015</c:v>
                </c:pt>
                <c:pt idx="15">
                  <c:v>0.015</c:v>
                </c:pt>
                <c:pt idx="16">
                  <c:v>0.015</c:v>
                </c:pt>
                <c:pt idx="17">
                  <c:v>0.010000000000000002</c:v>
                </c:pt>
                <c:pt idx="18">
                  <c:v>0</c:v>
                </c:pt>
                <c:pt idx="19">
                  <c:v>-0.009999999999999995</c:v>
                </c:pt>
                <c:pt idx="20">
                  <c:v>-0.045</c:v>
                </c:pt>
                <c:pt idx="21">
                  <c:v>0.020000000000000004</c:v>
                </c:pt>
                <c:pt idx="22">
                  <c:v>-0.039999999999999994</c:v>
                </c:pt>
                <c:pt idx="23">
                  <c:v>-0.03</c:v>
                </c:pt>
                <c:pt idx="24">
                  <c:v>0.020000000000000004</c:v>
                </c:pt>
                <c:pt idx="26">
                  <c:v>0.020000000000000004</c:v>
                </c:pt>
                <c:pt idx="28">
                  <c:v>0.010000000000000002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-0.11</c:v>
                </c:pt>
                <c:pt idx="33">
                  <c:v>-0.16999999999999998</c:v>
                </c:pt>
                <c:pt idx="34">
                  <c:v>-0.039999999999999994</c:v>
                </c:pt>
                <c:pt idx="35">
                  <c:v>0.020000000000000004</c:v>
                </c:pt>
                <c:pt idx="36">
                  <c:v>-0.020000000000000004</c:v>
                </c:pt>
                <c:pt idx="38">
                  <c:v>-0.32</c:v>
                </c:pt>
                <c:pt idx="39">
                  <c:v>-0.4</c:v>
                </c:pt>
                <c:pt idx="40">
                  <c:v>-0.45</c:v>
                </c:pt>
                <c:pt idx="41">
                  <c:v>-0.69</c:v>
                </c:pt>
                <c:pt idx="42">
                  <c:v>-0.7899999999999999</c:v>
                </c:pt>
                <c:pt idx="43">
                  <c:v>-0.6</c:v>
                </c:pt>
                <c:pt idx="44">
                  <c:v>-0.5599999999999999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waterlvl!$G$54</c:f>
              <c:strCache>
                <c:ptCount val="1"/>
                <c:pt idx="0">
                  <c:v>nw4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waterlvl!$H$54:$BV$54</c:f>
              <c:numCache>
                <c:ptCount val="67"/>
                <c:pt idx="0">
                  <c:v>-0.009999999999999995</c:v>
                </c:pt>
                <c:pt idx="2">
                  <c:v>0.020000000000000004</c:v>
                </c:pt>
                <c:pt idx="6">
                  <c:v>-0.46</c:v>
                </c:pt>
                <c:pt idx="12">
                  <c:v>0.030000000000000006</c:v>
                </c:pt>
                <c:pt idx="13">
                  <c:v>0.010000000000000009</c:v>
                </c:pt>
                <c:pt idx="15">
                  <c:v>0.020000000000000004</c:v>
                </c:pt>
                <c:pt idx="16">
                  <c:v>0.020000000000000004</c:v>
                </c:pt>
                <c:pt idx="17">
                  <c:v>0.020000000000000004</c:v>
                </c:pt>
                <c:pt idx="18">
                  <c:v>0.020000000000000004</c:v>
                </c:pt>
                <c:pt idx="19">
                  <c:v>0.020000000000000004</c:v>
                </c:pt>
                <c:pt idx="20">
                  <c:v>0.010000000000000009</c:v>
                </c:pt>
                <c:pt idx="21">
                  <c:v>0.02500000000000001</c:v>
                </c:pt>
                <c:pt idx="22">
                  <c:v>0.030000000000000006</c:v>
                </c:pt>
                <c:pt idx="23">
                  <c:v>0.015000000000000006</c:v>
                </c:pt>
                <c:pt idx="26">
                  <c:v>0.020000000000000004</c:v>
                </c:pt>
                <c:pt idx="28">
                  <c:v>0.030000000000000006</c:v>
                </c:pt>
                <c:pt idx="29">
                  <c:v>0.010000000000000009</c:v>
                </c:pt>
                <c:pt idx="30">
                  <c:v>0.010000000000000009</c:v>
                </c:pt>
                <c:pt idx="31">
                  <c:v>0.010000000000000009</c:v>
                </c:pt>
                <c:pt idx="32">
                  <c:v>-0.09</c:v>
                </c:pt>
                <c:pt idx="33">
                  <c:v>-0.1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0.020000000000000004</c:v>
                </c:pt>
                <c:pt idx="38">
                  <c:v>-0.31</c:v>
                </c:pt>
                <c:pt idx="39">
                  <c:v>-0.21999999999999997</c:v>
                </c:pt>
                <c:pt idx="40">
                  <c:v>-0.27999999999999997</c:v>
                </c:pt>
                <c:pt idx="41">
                  <c:v>-0.55</c:v>
                </c:pt>
                <c:pt idx="42">
                  <c:v>-0.5700000000000001</c:v>
                </c:pt>
                <c:pt idx="43">
                  <c:v>-0.31</c:v>
                </c:pt>
                <c:pt idx="44">
                  <c:v>-0.25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waterlvl!$G$55</c:f>
              <c:strCache>
                <c:ptCount val="1"/>
                <c:pt idx="0">
                  <c:v>nw4b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waterlvl!$H$55:$BV$55</c:f>
              <c:numCache>
                <c:ptCount val="67"/>
                <c:pt idx="22">
                  <c:v>0.009999999999999995</c:v>
                </c:pt>
                <c:pt idx="23">
                  <c:v>0</c:v>
                </c:pt>
                <c:pt idx="26">
                  <c:v>0.020000000000000004</c:v>
                </c:pt>
                <c:pt idx="28">
                  <c:v>0.03</c:v>
                </c:pt>
                <c:pt idx="29">
                  <c:v>-0.009999999999999995</c:v>
                </c:pt>
                <c:pt idx="30">
                  <c:v>-0.015</c:v>
                </c:pt>
                <c:pt idx="31">
                  <c:v>0.009999999999999995</c:v>
                </c:pt>
                <c:pt idx="32">
                  <c:v>-0.13</c:v>
                </c:pt>
                <c:pt idx="33">
                  <c:v>-0.15000000000000002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0.009999999999999995</c:v>
                </c:pt>
                <c:pt idx="38">
                  <c:v>-0.39999999999999997</c:v>
                </c:pt>
                <c:pt idx="39">
                  <c:v>-0.32999999999999996</c:v>
                </c:pt>
                <c:pt idx="40">
                  <c:v>-0.32</c:v>
                </c:pt>
                <c:pt idx="41">
                  <c:v>-0.61</c:v>
                </c:pt>
                <c:pt idx="42">
                  <c:v>-0.62</c:v>
                </c:pt>
                <c:pt idx="43">
                  <c:v>-0.35</c:v>
                </c:pt>
                <c:pt idx="44">
                  <c:v>-0.25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waterlvl!$G$56</c:f>
              <c:strCache>
                <c:ptCount val="1"/>
                <c:pt idx="0">
                  <c:v>nw5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waterlvl!$H$56:$BV$56</c:f>
              <c:numCache>
                <c:ptCount val="67"/>
                <c:pt idx="0">
                  <c:v>-0.23</c:v>
                </c:pt>
                <c:pt idx="1">
                  <c:v>-0.3</c:v>
                </c:pt>
                <c:pt idx="2">
                  <c:v>-0.12</c:v>
                </c:pt>
                <c:pt idx="4">
                  <c:v>0</c:v>
                </c:pt>
                <c:pt idx="5">
                  <c:v>0</c:v>
                </c:pt>
                <c:pt idx="6">
                  <c:v>-0.49</c:v>
                </c:pt>
                <c:pt idx="8">
                  <c:v>-1.02</c:v>
                </c:pt>
                <c:pt idx="11">
                  <c:v>-0.03</c:v>
                </c:pt>
                <c:pt idx="15">
                  <c:v>-0.03</c:v>
                </c:pt>
                <c:pt idx="16">
                  <c:v>0.06</c:v>
                </c:pt>
                <c:pt idx="17">
                  <c:v>0.01</c:v>
                </c:pt>
                <c:pt idx="18">
                  <c:v>0.06</c:v>
                </c:pt>
                <c:pt idx="20">
                  <c:v>-0.03</c:v>
                </c:pt>
                <c:pt idx="21">
                  <c:v>0.08</c:v>
                </c:pt>
                <c:pt idx="26">
                  <c:v>0.05</c:v>
                </c:pt>
                <c:pt idx="28">
                  <c:v>0.06</c:v>
                </c:pt>
                <c:pt idx="29">
                  <c:v>0.02</c:v>
                </c:pt>
                <c:pt idx="31">
                  <c:v>0.01</c:v>
                </c:pt>
                <c:pt idx="32">
                  <c:v>-0.09</c:v>
                </c:pt>
                <c:pt idx="33">
                  <c:v>-0.12</c:v>
                </c:pt>
                <c:pt idx="34">
                  <c:v>-0.07</c:v>
                </c:pt>
                <c:pt idx="35">
                  <c:v>-0.06</c:v>
                </c:pt>
                <c:pt idx="36">
                  <c:v>0.05</c:v>
                </c:pt>
                <c:pt idx="38">
                  <c:v>-0.23</c:v>
                </c:pt>
                <c:pt idx="39">
                  <c:v>-0.27</c:v>
                </c:pt>
                <c:pt idx="40">
                  <c:v>-0.31</c:v>
                </c:pt>
                <c:pt idx="41">
                  <c:v>-0.42</c:v>
                </c:pt>
                <c:pt idx="44">
                  <c:v>-0.45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waterlvl!$G$57</c:f>
              <c:strCache>
                <c:ptCount val="1"/>
                <c:pt idx="0">
                  <c:v>nw6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waterlvl!$H$57:$BV$57</c:f>
              <c:numCache>
                <c:ptCount val="67"/>
                <c:pt idx="0">
                  <c:v>-0.21999999999999997</c:v>
                </c:pt>
                <c:pt idx="1">
                  <c:v>-0.2</c:v>
                </c:pt>
                <c:pt idx="2">
                  <c:v>-0.16999999999999998</c:v>
                </c:pt>
                <c:pt idx="4">
                  <c:v>-0.68</c:v>
                </c:pt>
                <c:pt idx="5">
                  <c:v>-0.65</c:v>
                </c:pt>
                <c:pt idx="6">
                  <c:v>-0.51</c:v>
                </c:pt>
                <c:pt idx="8">
                  <c:v>-0.77</c:v>
                </c:pt>
                <c:pt idx="10">
                  <c:v>-0.009999999999999995</c:v>
                </c:pt>
                <c:pt idx="11">
                  <c:v>-0.009999999999999995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20">
                  <c:v>0.020000000000000004</c:v>
                </c:pt>
                <c:pt idx="21">
                  <c:v>0.009999999999999995</c:v>
                </c:pt>
                <c:pt idx="22">
                  <c:v>0.009999999999999995</c:v>
                </c:pt>
                <c:pt idx="23">
                  <c:v>0.020000000000000004</c:v>
                </c:pt>
                <c:pt idx="24">
                  <c:v>0.009999999999999995</c:v>
                </c:pt>
                <c:pt idx="25">
                  <c:v>0.009999999999999995</c:v>
                </c:pt>
                <c:pt idx="26">
                  <c:v>0.13</c:v>
                </c:pt>
                <c:pt idx="28">
                  <c:v>0.03</c:v>
                </c:pt>
                <c:pt idx="29">
                  <c:v>0.025</c:v>
                </c:pt>
                <c:pt idx="30">
                  <c:v>0.020000000000000004</c:v>
                </c:pt>
                <c:pt idx="31">
                  <c:v>0.020000000000000004</c:v>
                </c:pt>
                <c:pt idx="32">
                  <c:v>0</c:v>
                </c:pt>
                <c:pt idx="33">
                  <c:v>-0.06000000000000001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0.03</c:v>
                </c:pt>
                <c:pt idx="37">
                  <c:v>-0.009999999999999995</c:v>
                </c:pt>
                <c:pt idx="38">
                  <c:v>-0.15999999999999998</c:v>
                </c:pt>
                <c:pt idx="39">
                  <c:v>-0.21999999999999997</c:v>
                </c:pt>
                <c:pt idx="40">
                  <c:v>-0.24</c:v>
                </c:pt>
                <c:pt idx="41">
                  <c:v>-0.47000000000000003</c:v>
                </c:pt>
                <c:pt idx="42">
                  <c:v>-0.38999999999999996</c:v>
                </c:pt>
                <c:pt idx="43">
                  <c:v>-0.27999999999999997</c:v>
                </c:pt>
                <c:pt idx="44">
                  <c:v>-0.29</c:v>
                </c:pt>
              </c:numCache>
            </c:numRef>
          </c:yVal>
          <c:smooth val="0"/>
        </c:ser>
        <c:ser>
          <c:idx val="18"/>
          <c:order val="5"/>
          <c:tx>
            <c:strRef>
              <c:f>waterlvl!$G$69</c:f>
              <c:strCache>
                <c:ptCount val="1"/>
                <c:pt idx="0">
                  <c:v>ceh5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waterlvl!$H$69:$BV$69</c:f>
              <c:numCache>
                <c:ptCount val="67"/>
                <c:pt idx="35">
                  <c:v>0.13</c:v>
                </c:pt>
                <c:pt idx="36">
                  <c:v>0.16999999999999998</c:v>
                </c:pt>
                <c:pt idx="38">
                  <c:v>-0.27</c:v>
                </c:pt>
                <c:pt idx="39">
                  <c:v>-0.45</c:v>
                </c:pt>
                <c:pt idx="40">
                  <c:v>-0.48000000000000004</c:v>
                </c:pt>
                <c:pt idx="41">
                  <c:v>-0.73</c:v>
                </c:pt>
                <c:pt idx="42">
                  <c:v>-0.84</c:v>
                </c:pt>
                <c:pt idx="43">
                  <c:v>-0.7</c:v>
                </c:pt>
                <c:pt idx="44">
                  <c:v>-0.62</c:v>
                </c:pt>
              </c:numCache>
            </c:numRef>
          </c:yVal>
          <c:smooth val="0"/>
        </c:ser>
        <c:ser>
          <c:idx val="19"/>
          <c:order val="6"/>
          <c:tx>
            <c:strRef>
              <c:f>waterlvl!$G$70</c:f>
              <c:strCache>
                <c:ptCount val="1"/>
                <c:pt idx="0">
                  <c:v>ceh6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waterlvl!$H$70:$BV$70</c:f>
              <c:numCache>
                <c:ptCount val="67"/>
                <c:pt idx="33">
                  <c:v>-0.05000000000000002</c:v>
                </c:pt>
                <c:pt idx="34">
                  <c:v>-0.1</c:v>
                </c:pt>
                <c:pt idx="35">
                  <c:v>0.42000000000000004</c:v>
                </c:pt>
                <c:pt idx="36">
                  <c:v>0.53</c:v>
                </c:pt>
                <c:pt idx="38">
                  <c:v>-0.31000000000000005</c:v>
                </c:pt>
                <c:pt idx="39">
                  <c:v>-0.5</c:v>
                </c:pt>
                <c:pt idx="40">
                  <c:v>-0.58</c:v>
                </c:pt>
                <c:pt idx="41">
                  <c:v>-0.73</c:v>
                </c:pt>
                <c:pt idx="42">
                  <c:v>-0.8099999999999999</c:v>
                </c:pt>
                <c:pt idx="43">
                  <c:v>-0.5499999999999999</c:v>
                </c:pt>
                <c:pt idx="44">
                  <c:v>-0.39</c:v>
                </c:pt>
              </c:numCache>
            </c:numRef>
          </c:yVal>
          <c:smooth val="0"/>
        </c:ser>
        <c:ser>
          <c:idx val="20"/>
          <c:order val="7"/>
          <c:tx>
            <c:strRef>
              <c:f>waterlvl!$G$71</c:f>
              <c:strCache>
                <c:ptCount val="1"/>
                <c:pt idx="0">
                  <c:v>ceh7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waterlvl!$H$71:$BV$71</c:f>
              <c:numCache>
                <c:ptCount val="67"/>
                <c:pt idx="35">
                  <c:v>-0.009999999999999995</c:v>
                </c:pt>
                <c:pt idx="36">
                  <c:v>0.04000000000000001</c:v>
                </c:pt>
                <c:pt idx="38">
                  <c:v>-0.24</c:v>
                </c:pt>
                <c:pt idx="39">
                  <c:v>-0.33</c:v>
                </c:pt>
                <c:pt idx="40">
                  <c:v>-0.47000000000000003</c:v>
                </c:pt>
                <c:pt idx="41">
                  <c:v>-0.6299999999999999</c:v>
                </c:pt>
                <c:pt idx="42">
                  <c:v>-0.78</c:v>
                </c:pt>
                <c:pt idx="43">
                  <c:v>-0.6199999999999999</c:v>
                </c:pt>
                <c:pt idx="44">
                  <c:v>-0.5900000000000001</c:v>
                </c:pt>
              </c:numCache>
            </c:numRef>
          </c:yVal>
          <c:smooth val="0"/>
        </c:ser>
        <c:ser>
          <c:idx val="21"/>
          <c:order val="8"/>
          <c:tx>
            <c:strRef>
              <c:f>waterlvl!$G$72</c:f>
              <c:strCache>
                <c:ptCount val="1"/>
                <c:pt idx="0">
                  <c:v>ceh8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waterlvl!$H$72:$BV$72</c:f>
              <c:numCache>
                <c:ptCount val="67"/>
                <c:pt idx="35">
                  <c:v>-0.09999999999999998</c:v>
                </c:pt>
                <c:pt idx="36">
                  <c:v>-0.14</c:v>
                </c:pt>
                <c:pt idx="38">
                  <c:v>-0.22999999999999998</c:v>
                </c:pt>
                <c:pt idx="39">
                  <c:v>-0.29</c:v>
                </c:pt>
                <c:pt idx="40">
                  <c:v>-0.32</c:v>
                </c:pt>
                <c:pt idx="41">
                  <c:v>-0.54</c:v>
                </c:pt>
                <c:pt idx="42">
                  <c:v>-0.5700000000000001</c:v>
                </c:pt>
                <c:pt idx="43">
                  <c:v>-0.48999999999999994</c:v>
                </c:pt>
                <c:pt idx="44">
                  <c:v>-0.47000000000000003</c:v>
                </c:pt>
              </c:numCache>
            </c:numRef>
          </c:yVal>
          <c:smooth val="0"/>
        </c:ser>
        <c:ser>
          <c:idx val="22"/>
          <c:order val="9"/>
          <c:tx>
            <c:strRef>
              <c:f>waterlvl!$G$73</c:f>
              <c:strCache>
                <c:ptCount val="1"/>
                <c:pt idx="0">
                  <c:v>ceh9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waterlvl!$H$73:$BV$73</c:f>
              <c:numCache>
                <c:ptCount val="67"/>
                <c:pt idx="36">
                  <c:v>-0.13</c:v>
                </c:pt>
                <c:pt idx="37">
                  <c:v>-0.17</c:v>
                </c:pt>
                <c:pt idx="38">
                  <c:v>-0.26</c:v>
                </c:pt>
                <c:pt idx="39">
                  <c:v>-0.35</c:v>
                </c:pt>
                <c:pt idx="40">
                  <c:v>-0.37</c:v>
                </c:pt>
                <c:pt idx="41">
                  <c:v>-0.58</c:v>
                </c:pt>
                <c:pt idx="42">
                  <c:v>-0.53</c:v>
                </c:pt>
                <c:pt idx="43">
                  <c:v>-0.51</c:v>
                </c:pt>
                <c:pt idx="44">
                  <c:v>-0.55</c:v>
                </c:pt>
              </c:numCache>
            </c:numRef>
          </c:yVal>
          <c:smooth val="0"/>
        </c:ser>
        <c:ser>
          <c:idx val="23"/>
          <c:order val="10"/>
          <c:tx>
            <c:strRef>
              <c:f>waterlvl!$G$74</c:f>
              <c:strCache>
                <c:ptCount val="1"/>
                <c:pt idx="0">
                  <c:v>ceh10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waterlvl!$H$74:$BV$74</c:f>
              <c:numCache>
                <c:ptCount val="67"/>
                <c:pt idx="36">
                  <c:v>-0.27</c:v>
                </c:pt>
                <c:pt idx="38">
                  <c:v>-0.86</c:v>
                </c:pt>
                <c:pt idx="39">
                  <c:v>-1.16</c:v>
                </c:pt>
                <c:pt idx="40">
                  <c:v>-1.33</c:v>
                </c:pt>
                <c:pt idx="41">
                  <c:v>-1.46</c:v>
                </c:pt>
                <c:pt idx="42">
                  <c:v>-1.66</c:v>
                </c:pt>
                <c:pt idx="43">
                  <c:v>-1.48</c:v>
                </c:pt>
                <c:pt idx="44">
                  <c:v>-1.43</c:v>
                </c:pt>
              </c:numCache>
            </c:numRef>
          </c:yVal>
          <c:smooth val="0"/>
        </c:ser>
        <c:ser>
          <c:idx val="24"/>
          <c:order val="11"/>
          <c:tx>
            <c:strRef>
              <c:f>waterlvl!$G$75</c:f>
              <c:strCache>
                <c:ptCount val="1"/>
                <c:pt idx="0">
                  <c:v>ceh11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waterlvl!$H$75:$BV$75</c:f>
              <c:numCache>
                <c:ptCount val="67"/>
                <c:pt idx="36">
                  <c:v>-0.15000000000000002</c:v>
                </c:pt>
                <c:pt idx="38">
                  <c:v>-0.5399999999999999</c:v>
                </c:pt>
                <c:pt idx="39">
                  <c:v>-0.62</c:v>
                </c:pt>
                <c:pt idx="40">
                  <c:v>-0.6499999999999999</c:v>
                </c:pt>
                <c:pt idx="41">
                  <c:v>-0.85</c:v>
                </c:pt>
                <c:pt idx="42">
                  <c:v>-0.8999999999999999</c:v>
                </c:pt>
                <c:pt idx="43">
                  <c:v>-0.6599999999999999</c:v>
                </c:pt>
                <c:pt idx="44">
                  <c:v>-0.61</c:v>
                </c:pt>
              </c:numCache>
            </c:numRef>
          </c:yVal>
          <c:smooth val="0"/>
        </c:ser>
        <c:axId val="42533542"/>
        <c:axId val="49133247"/>
      </c:scatterChart>
      <c:valAx>
        <c:axId val="4253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9133247"/>
        <c:crossesAt val="-2.5"/>
        <c:crossBetween val="midCat"/>
        <c:dispUnits/>
      </c:valAx>
      <c:valAx>
        <c:axId val="49133247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waterlevel (m) 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3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23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9"/>
          <c:order val="0"/>
          <c:tx>
            <c:strRef>
              <c:f>waterlvl!$G$60</c:f>
              <c:strCache>
                <c:ptCount val="1"/>
                <c:pt idx="0">
                  <c:v>nw9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waterlvl!$H$60:$AV$60</c:f>
              <c:numCache>
                <c:ptCount val="41"/>
                <c:pt idx="23">
                  <c:v>-0.15</c:v>
                </c:pt>
                <c:pt idx="24">
                  <c:v>0</c:v>
                </c:pt>
                <c:pt idx="25">
                  <c:v>-0.13999999999999999</c:v>
                </c:pt>
                <c:pt idx="26">
                  <c:v>-0.10999999999999999</c:v>
                </c:pt>
                <c:pt idx="28">
                  <c:v>0.08</c:v>
                </c:pt>
                <c:pt idx="29">
                  <c:v>-0.019999999999999997</c:v>
                </c:pt>
                <c:pt idx="30">
                  <c:v>-0.019999999999999997</c:v>
                </c:pt>
                <c:pt idx="31">
                  <c:v>-0.049999999999999996</c:v>
                </c:pt>
                <c:pt idx="32">
                  <c:v>-0.12</c:v>
                </c:pt>
                <c:pt idx="33">
                  <c:v>-0.15</c:v>
                </c:pt>
                <c:pt idx="34">
                  <c:v>-0.13999999999999999</c:v>
                </c:pt>
                <c:pt idx="35">
                  <c:v>0.19</c:v>
                </c:pt>
                <c:pt idx="36">
                  <c:v>0.13</c:v>
                </c:pt>
                <c:pt idx="37">
                  <c:v>-0.07999999999999999</c:v>
                </c:pt>
                <c:pt idx="38">
                  <c:v>-0.15</c:v>
                </c:pt>
                <c:pt idx="39">
                  <c:v>-0.22</c:v>
                </c:pt>
                <c:pt idx="40">
                  <c:v>-0.30000000000000004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waterlvl!$G$61</c:f>
              <c:strCache>
                <c:ptCount val="1"/>
                <c:pt idx="0">
                  <c:v>NF1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waterlvl!$H$61:$AV$61</c:f>
              <c:numCache>
                <c:ptCount val="41"/>
                <c:pt idx="0">
                  <c:v>-0.41000000000000003</c:v>
                </c:pt>
                <c:pt idx="11">
                  <c:v>-0.3</c:v>
                </c:pt>
                <c:pt idx="14">
                  <c:v>-0.34</c:v>
                </c:pt>
                <c:pt idx="19">
                  <c:v>-0.2</c:v>
                </c:pt>
                <c:pt idx="22">
                  <c:v>-0.3</c:v>
                </c:pt>
                <c:pt idx="26">
                  <c:v>-0.29</c:v>
                </c:pt>
                <c:pt idx="31">
                  <c:v>-0.3</c:v>
                </c:pt>
                <c:pt idx="35">
                  <c:v>-0.14</c:v>
                </c:pt>
                <c:pt idx="38">
                  <c:v>-0.28</c:v>
                </c:pt>
                <c:pt idx="39">
                  <c:v>-0.38</c:v>
                </c:pt>
                <c:pt idx="40">
                  <c:v>-0.36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waterlvl!$G$62</c:f>
              <c:strCache>
                <c:ptCount val="1"/>
                <c:pt idx="0">
                  <c:v>NF2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waterlvl!$H$62:$AV$62</c:f>
              <c:numCache>
                <c:ptCount val="41"/>
                <c:pt idx="0">
                  <c:v>-0.8899999999999999</c:v>
                </c:pt>
                <c:pt idx="3">
                  <c:v>-0.6299999999999999</c:v>
                </c:pt>
                <c:pt idx="5">
                  <c:v>-0.8</c:v>
                </c:pt>
                <c:pt idx="6">
                  <c:v>-0.6299999999999999</c:v>
                </c:pt>
                <c:pt idx="11">
                  <c:v>-0.6499999999999999</c:v>
                </c:pt>
                <c:pt idx="14">
                  <c:v>-0.6799999999999999</c:v>
                </c:pt>
                <c:pt idx="19">
                  <c:v>-0.5900000000000001</c:v>
                </c:pt>
                <c:pt idx="22">
                  <c:v>-0.6799999999999999</c:v>
                </c:pt>
                <c:pt idx="26">
                  <c:v>-0.6299999999999999</c:v>
                </c:pt>
                <c:pt idx="31">
                  <c:v>-0.6599999999999999</c:v>
                </c:pt>
                <c:pt idx="35">
                  <c:v>-0.53</c:v>
                </c:pt>
                <c:pt idx="38">
                  <c:v>-0.75</c:v>
                </c:pt>
                <c:pt idx="39">
                  <c:v>-0.72</c:v>
                </c:pt>
                <c:pt idx="40">
                  <c:v>-0.8500000000000001</c:v>
                </c:pt>
              </c:numCache>
            </c:numRef>
          </c:yVal>
          <c:smooth val="0"/>
        </c:ser>
        <c:ser>
          <c:idx val="12"/>
          <c:order val="3"/>
          <c:tx>
            <c:strRef>
              <c:f>waterlvl!$G$63</c:f>
              <c:strCache>
                <c:ptCount val="1"/>
                <c:pt idx="0">
                  <c:v>NF2b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waterlvl!$H$63:$AV$63</c:f>
              <c:numCache>
                <c:ptCount val="41"/>
                <c:pt idx="26">
                  <c:v>-0.82</c:v>
                </c:pt>
                <c:pt idx="31">
                  <c:v>-0.78</c:v>
                </c:pt>
                <c:pt idx="35">
                  <c:v>-0.7</c:v>
                </c:pt>
                <c:pt idx="38">
                  <c:v>-0.75</c:v>
                </c:pt>
                <c:pt idx="39">
                  <c:v>-0.74</c:v>
                </c:pt>
                <c:pt idx="40">
                  <c:v>-0.9500000000000001</c:v>
                </c:pt>
              </c:numCache>
            </c:numRef>
          </c:yVal>
          <c:smooth val="0"/>
        </c:ser>
        <c:ser>
          <c:idx val="13"/>
          <c:order val="4"/>
          <c:tx>
            <c:strRef>
              <c:f>waterlvl!$G$64</c:f>
              <c:strCache>
                <c:ptCount val="1"/>
                <c:pt idx="0">
                  <c:v>NF4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waterlvl!$H$64:$AV$64</c:f>
              <c:numCache>
                <c:ptCount val="41"/>
                <c:pt idx="0">
                  <c:v>-0.47</c:v>
                </c:pt>
                <c:pt idx="5">
                  <c:v>-0.32999999999999996</c:v>
                </c:pt>
                <c:pt idx="6">
                  <c:v>-0.24000000000000002</c:v>
                </c:pt>
                <c:pt idx="11">
                  <c:v>-0.23</c:v>
                </c:pt>
                <c:pt idx="19">
                  <c:v>-0.18999999999999997</c:v>
                </c:pt>
                <c:pt idx="22">
                  <c:v>-0.29000000000000004</c:v>
                </c:pt>
                <c:pt idx="26">
                  <c:v>-0.29000000000000004</c:v>
                </c:pt>
                <c:pt idx="31">
                  <c:v>-0.27</c:v>
                </c:pt>
                <c:pt idx="35">
                  <c:v>-0.19999999999999998</c:v>
                </c:pt>
                <c:pt idx="38">
                  <c:v>-0.16</c:v>
                </c:pt>
                <c:pt idx="39">
                  <c:v>-0.4</c:v>
                </c:pt>
                <c:pt idx="40">
                  <c:v>-0.48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waterlvl!$G$66</c:f>
              <c:strCache>
                <c:ptCount val="1"/>
                <c:pt idx="0">
                  <c:v>ceh2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waterlvl!$H$66:$AV$66</c:f>
              <c:numCache>
                <c:ptCount val="41"/>
                <c:pt idx="34">
                  <c:v>-0.79</c:v>
                </c:pt>
                <c:pt idx="35">
                  <c:v>-0.5</c:v>
                </c:pt>
                <c:pt idx="36">
                  <c:v>-0.45999999999999996</c:v>
                </c:pt>
                <c:pt idx="37">
                  <c:v>-0.6200000000000001</c:v>
                </c:pt>
                <c:pt idx="38">
                  <c:v>-0.47</c:v>
                </c:pt>
                <c:pt idx="39">
                  <c:v>-0.79</c:v>
                </c:pt>
                <c:pt idx="40">
                  <c:v>-0.9100000000000001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waterlvl!$G$67</c:f>
              <c:strCache>
                <c:ptCount val="1"/>
                <c:pt idx="0">
                  <c:v>ceh3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waterlvl!$H$67:$AV$67</c:f>
              <c:numCache>
                <c:ptCount val="41"/>
                <c:pt idx="35">
                  <c:v>-0.36</c:v>
                </c:pt>
                <c:pt idx="36">
                  <c:v>-0.35</c:v>
                </c:pt>
                <c:pt idx="37">
                  <c:v>-0.47</c:v>
                </c:pt>
                <c:pt idx="38">
                  <c:v>-0.5</c:v>
                </c:pt>
                <c:pt idx="39">
                  <c:v>-0.5599999999999999</c:v>
                </c:pt>
                <c:pt idx="40">
                  <c:v>-0.62</c:v>
                </c:pt>
              </c:numCache>
            </c:numRef>
          </c:yVal>
          <c:smooth val="0"/>
        </c:ser>
        <c:ser>
          <c:idx val="25"/>
          <c:order val="7"/>
          <c:tx>
            <c:strRef>
              <c:f>waterlvl!$G$76</c:f>
              <c:strCache>
                <c:ptCount val="1"/>
                <c:pt idx="0">
                  <c:v>ceh12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waterlvl!$H$76:$AV$76</c:f>
              <c:numCache>
                <c:ptCount val="41"/>
                <c:pt idx="36">
                  <c:v>-0.78</c:v>
                </c:pt>
                <c:pt idx="38">
                  <c:v>-1.02</c:v>
                </c:pt>
                <c:pt idx="39">
                  <c:v>-1.15</c:v>
                </c:pt>
                <c:pt idx="40">
                  <c:v>-1.26</c:v>
                </c:pt>
              </c:numCache>
            </c:numRef>
          </c:yVal>
          <c:smooth val="0"/>
        </c:ser>
        <c:ser>
          <c:idx val="26"/>
          <c:order val="8"/>
          <c:tx>
            <c:strRef>
              <c:f>waterlvl!$G$77</c:f>
              <c:strCache>
                <c:ptCount val="1"/>
                <c:pt idx="0">
                  <c:v>ceh13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waterlvl!$H$77:$AV$77</c:f>
              <c:numCache>
                <c:ptCount val="41"/>
                <c:pt idx="36">
                  <c:v>-0.44000000000000006</c:v>
                </c:pt>
                <c:pt idx="38">
                  <c:v>-0.4700000000000001</c:v>
                </c:pt>
                <c:pt idx="39">
                  <c:v>-0.56</c:v>
                </c:pt>
                <c:pt idx="40">
                  <c:v>-0.66</c:v>
                </c:pt>
              </c:numCache>
            </c:numRef>
          </c:yVal>
          <c:smooth val="0"/>
        </c:ser>
        <c:ser>
          <c:idx val="27"/>
          <c:order val="9"/>
          <c:tx>
            <c:strRef>
              <c:f>waterlvl!$G$78</c:f>
              <c:strCache>
                <c:ptCount val="1"/>
                <c:pt idx="0">
                  <c:v>ceh14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waterlvl!$H$78:$AV$78</c:f>
              <c:numCache>
                <c:ptCount val="41"/>
                <c:pt idx="36">
                  <c:v>0</c:v>
                </c:pt>
                <c:pt idx="38">
                  <c:v>-0.21000000000000002</c:v>
                </c:pt>
                <c:pt idx="39">
                  <c:v>-0.32</c:v>
                </c:pt>
                <c:pt idx="40">
                  <c:v>-0.43000000000000005</c:v>
                </c:pt>
              </c:numCache>
            </c:numRef>
          </c:yVal>
          <c:smooth val="0"/>
        </c:ser>
        <c:axId val="34750844"/>
        <c:axId val="48997997"/>
      </c:scatterChart>
      <c:valAx>
        <c:axId val="347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8997997"/>
        <c:crossesAt val="-2.5"/>
        <c:crossBetween val="midCat"/>
        <c:dispUnits/>
      </c:valAx>
      <c:valAx>
        <c:axId val="48997997"/>
        <c:scaling>
          <c:orientation val="minMax"/>
          <c:max val="1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waterlevel (m) 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0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waterlvl!$G$51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waterlvl!$AP$51:$BV$51</c:f>
              <c:numCache>
                <c:ptCount val="33"/>
                <c:pt idx="0">
                  <c:v>-1.23</c:v>
                </c:pt>
                <c:pt idx="1">
                  <c:v>-0.8300000000000001</c:v>
                </c:pt>
                <c:pt idx="2">
                  <c:v>-0.8200000000000001</c:v>
                </c:pt>
                <c:pt idx="3">
                  <c:v>-1.16</c:v>
                </c:pt>
                <c:pt idx="4">
                  <c:v>-1.26</c:v>
                </c:pt>
                <c:pt idx="5">
                  <c:v>-1.51</c:v>
                </c:pt>
                <c:pt idx="6">
                  <c:v>-1.51</c:v>
                </c:pt>
                <c:pt idx="7">
                  <c:v>-1.66</c:v>
                </c:pt>
                <c:pt idx="8">
                  <c:v>-1.79</c:v>
                </c:pt>
                <c:pt idx="9">
                  <c:v>-1.6199999999999999</c:v>
                </c:pt>
                <c:pt idx="10">
                  <c:v>-1.53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waterlvl!$G$52</c:f>
              <c:strCache>
                <c:ptCount val="1"/>
                <c:pt idx="0">
                  <c:v>nw2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waterlvl!$H$52:$BV$52</c:f>
              <c:numCache>
                <c:ptCount val="67"/>
                <c:pt idx="0">
                  <c:v>-0.4700000000000001</c:v>
                </c:pt>
                <c:pt idx="1">
                  <c:v>-0.5599999999999999</c:v>
                </c:pt>
                <c:pt idx="2">
                  <c:v>-0.32000000000000006</c:v>
                </c:pt>
                <c:pt idx="3">
                  <c:v>-0.61</c:v>
                </c:pt>
                <c:pt idx="4">
                  <c:v>-1.06</c:v>
                </c:pt>
                <c:pt idx="5">
                  <c:v>-0.43000000000000005</c:v>
                </c:pt>
                <c:pt idx="6">
                  <c:v>-0.3400000000000001</c:v>
                </c:pt>
                <c:pt idx="7">
                  <c:v>-1.04</c:v>
                </c:pt>
                <c:pt idx="8">
                  <c:v>-1.25</c:v>
                </c:pt>
                <c:pt idx="9">
                  <c:v>-0.7800000000000001</c:v>
                </c:pt>
                <c:pt idx="10">
                  <c:v>-0.06000000000000005</c:v>
                </c:pt>
                <c:pt idx="11">
                  <c:v>-0.18000000000000005</c:v>
                </c:pt>
                <c:pt idx="12">
                  <c:v>-0.06000000000000005</c:v>
                </c:pt>
                <c:pt idx="13">
                  <c:v>-0.18000000000000005</c:v>
                </c:pt>
                <c:pt idx="15">
                  <c:v>-0.13</c:v>
                </c:pt>
                <c:pt idx="16">
                  <c:v>-0.12</c:v>
                </c:pt>
                <c:pt idx="17">
                  <c:v>-0.12</c:v>
                </c:pt>
                <c:pt idx="18">
                  <c:v>-0.030000000000000027</c:v>
                </c:pt>
                <c:pt idx="19">
                  <c:v>-0.050000000000000044</c:v>
                </c:pt>
                <c:pt idx="20">
                  <c:v>-0.31000000000000005</c:v>
                </c:pt>
                <c:pt idx="21">
                  <c:v>-0.13</c:v>
                </c:pt>
                <c:pt idx="22">
                  <c:v>-0.13</c:v>
                </c:pt>
                <c:pt idx="23">
                  <c:v>-0.20000000000000007</c:v>
                </c:pt>
                <c:pt idx="24">
                  <c:v>-0.08000000000000007</c:v>
                </c:pt>
                <c:pt idx="25">
                  <c:v>-0.20000000000000007</c:v>
                </c:pt>
                <c:pt idx="26">
                  <c:v>-0.07000000000000006</c:v>
                </c:pt>
                <c:pt idx="27">
                  <c:v>-0.06000000000000005</c:v>
                </c:pt>
                <c:pt idx="28">
                  <c:v>-0.020000000000000018</c:v>
                </c:pt>
                <c:pt idx="29">
                  <c:v>-0.13</c:v>
                </c:pt>
                <c:pt idx="30">
                  <c:v>-0.15000000000000002</c:v>
                </c:pt>
                <c:pt idx="31">
                  <c:v>-0.13</c:v>
                </c:pt>
                <c:pt idx="32">
                  <c:v>-0.31000000000000005</c:v>
                </c:pt>
                <c:pt idx="33">
                  <c:v>-0.37</c:v>
                </c:pt>
                <c:pt idx="34">
                  <c:v>-0.37</c:v>
                </c:pt>
                <c:pt idx="35">
                  <c:v>-0.020000000000000018</c:v>
                </c:pt>
                <c:pt idx="36">
                  <c:v>-0.030000000000000027</c:v>
                </c:pt>
                <c:pt idx="37">
                  <c:v>-0.35</c:v>
                </c:pt>
                <c:pt idx="38">
                  <c:v>-0.4600000000000001</c:v>
                </c:pt>
                <c:pt idx="39">
                  <c:v>-0.58</c:v>
                </c:pt>
                <c:pt idx="40">
                  <c:v>-0.67</c:v>
                </c:pt>
                <c:pt idx="41">
                  <c:v>-0.83</c:v>
                </c:pt>
                <c:pt idx="42">
                  <c:v>-0.9600000000000001</c:v>
                </c:pt>
                <c:pt idx="43">
                  <c:v>-0.7800000000000001</c:v>
                </c:pt>
                <c:pt idx="44">
                  <c:v>-0.6900000000000001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waterlvl!$G$58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waterlvl!$H$58:$BV$58</c:f>
              <c:numCache>
                <c:ptCount val="67"/>
                <c:pt idx="0">
                  <c:v>-0.98</c:v>
                </c:pt>
                <c:pt idx="1">
                  <c:v>-0.97</c:v>
                </c:pt>
                <c:pt idx="2">
                  <c:v>-0.86</c:v>
                </c:pt>
                <c:pt idx="4">
                  <c:v>-1.3599999999999999</c:v>
                </c:pt>
                <c:pt idx="5">
                  <c:v>-1.32</c:v>
                </c:pt>
                <c:pt idx="6">
                  <c:v>-1.39</c:v>
                </c:pt>
                <c:pt idx="8">
                  <c:v>-1.01</c:v>
                </c:pt>
                <c:pt idx="10">
                  <c:v>-0.6799999999999999</c:v>
                </c:pt>
                <c:pt idx="11">
                  <c:v>-0.6799999999999999</c:v>
                </c:pt>
                <c:pt idx="15">
                  <c:v>-0.6599999999999999</c:v>
                </c:pt>
                <c:pt idx="16">
                  <c:v>-0.64</c:v>
                </c:pt>
                <c:pt idx="17">
                  <c:v>-0.95</c:v>
                </c:pt>
                <c:pt idx="18">
                  <c:v>-0.58</c:v>
                </c:pt>
                <c:pt idx="20">
                  <c:v>-0.75</c:v>
                </c:pt>
                <c:pt idx="21">
                  <c:v>-0.5399999999999999</c:v>
                </c:pt>
                <c:pt idx="22">
                  <c:v>-0.6799999999999999</c:v>
                </c:pt>
                <c:pt idx="23">
                  <c:v>-0.7</c:v>
                </c:pt>
                <c:pt idx="24">
                  <c:v>-0.62</c:v>
                </c:pt>
                <c:pt idx="25">
                  <c:v>-0.6799999999999999</c:v>
                </c:pt>
                <c:pt idx="26">
                  <c:v>-0.5399999999999999</c:v>
                </c:pt>
                <c:pt idx="28">
                  <c:v>-0.5</c:v>
                </c:pt>
                <c:pt idx="29">
                  <c:v>-0.62</c:v>
                </c:pt>
                <c:pt idx="30">
                  <c:v>-0.6</c:v>
                </c:pt>
                <c:pt idx="31">
                  <c:v>-0.62</c:v>
                </c:pt>
                <c:pt idx="32">
                  <c:v>-0.73</c:v>
                </c:pt>
                <c:pt idx="33">
                  <c:v>-0.7899999999999999</c:v>
                </c:pt>
                <c:pt idx="34">
                  <c:v>-0.8099999999999999</c:v>
                </c:pt>
                <c:pt idx="35">
                  <c:v>-0.45999999999999996</c:v>
                </c:pt>
                <c:pt idx="36">
                  <c:v>-0.53</c:v>
                </c:pt>
                <c:pt idx="37">
                  <c:v>-0.7899999999999999</c:v>
                </c:pt>
                <c:pt idx="38">
                  <c:v>-0.7999999999999999</c:v>
                </c:pt>
                <c:pt idx="39">
                  <c:v>-0.87</c:v>
                </c:pt>
                <c:pt idx="40">
                  <c:v>-0.9299999999999999</c:v>
                </c:pt>
                <c:pt idx="41">
                  <c:v>-1.06</c:v>
                </c:pt>
                <c:pt idx="42">
                  <c:v>-1.24</c:v>
                </c:pt>
                <c:pt idx="43">
                  <c:v>-0.98</c:v>
                </c:pt>
                <c:pt idx="44">
                  <c:v>-1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waterlvl!$G$59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waterlvl!$H$59:$BV$59</c:f>
              <c:numCache>
                <c:ptCount val="67"/>
                <c:pt idx="21">
                  <c:v>-0.74</c:v>
                </c:pt>
                <c:pt idx="22">
                  <c:v>-0.7100000000000001</c:v>
                </c:pt>
                <c:pt idx="23">
                  <c:v>-0.75</c:v>
                </c:pt>
                <c:pt idx="24">
                  <c:v>-0.65</c:v>
                </c:pt>
                <c:pt idx="25">
                  <c:v>-0.52</c:v>
                </c:pt>
                <c:pt idx="26">
                  <c:v>-0.51</c:v>
                </c:pt>
                <c:pt idx="28">
                  <c:v>-0.62</c:v>
                </c:pt>
                <c:pt idx="29">
                  <c:v>-0.66</c:v>
                </c:pt>
                <c:pt idx="30">
                  <c:v>-0.67</c:v>
                </c:pt>
                <c:pt idx="31">
                  <c:v>-0.64</c:v>
                </c:pt>
                <c:pt idx="32">
                  <c:v>-0.74</c:v>
                </c:pt>
                <c:pt idx="33">
                  <c:v>-0.81</c:v>
                </c:pt>
                <c:pt idx="34">
                  <c:v>-0.86</c:v>
                </c:pt>
                <c:pt idx="35">
                  <c:v>-0.67</c:v>
                </c:pt>
                <c:pt idx="36">
                  <c:v>-0.5800000000000001</c:v>
                </c:pt>
                <c:pt idx="37">
                  <c:v>-0.76</c:v>
                </c:pt>
                <c:pt idx="38">
                  <c:v>-0.78</c:v>
                </c:pt>
                <c:pt idx="39">
                  <c:v>-0.86</c:v>
                </c:pt>
                <c:pt idx="40">
                  <c:v>-0.9700000000000001</c:v>
                </c:pt>
                <c:pt idx="41">
                  <c:v>-1.0599999999999998</c:v>
                </c:pt>
                <c:pt idx="42">
                  <c:v>-1.16</c:v>
                </c:pt>
                <c:pt idx="43">
                  <c:v>-1.1099999999999999</c:v>
                </c:pt>
                <c:pt idx="44">
                  <c:v>-1.16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waterlvl!$G$65</c:f>
              <c:strCache>
                <c:ptCount val="1"/>
                <c:pt idx="0">
                  <c:v>ceh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waterlvl!$H$50:$BV$50</c:f>
              <c:strCache>
                <c:ptCount val="6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waterlvl!$H$65:$BV$65</c:f>
              <c:numCache>
                <c:ptCount val="67"/>
                <c:pt idx="34">
                  <c:v>-0.07999999999999999</c:v>
                </c:pt>
                <c:pt idx="35">
                  <c:v>0.16</c:v>
                </c:pt>
                <c:pt idx="36">
                  <c:v>0.27999999999999997</c:v>
                </c:pt>
                <c:pt idx="37">
                  <c:v>0.1</c:v>
                </c:pt>
                <c:pt idx="38">
                  <c:v>-0.10999999999999999</c:v>
                </c:pt>
                <c:pt idx="39">
                  <c:v>-0.28</c:v>
                </c:pt>
                <c:pt idx="40">
                  <c:v>-0.42000000000000004</c:v>
                </c:pt>
                <c:pt idx="41">
                  <c:v>-0.6699999999999999</c:v>
                </c:pt>
                <c:pt idx="42">
                  <c:v>-0.75</c:v>
                </c:pt>
                <c:pt idx="43">
                  <c:v>-0.52</c:v>
                </c:pt>
                <c:pt idx="44">
                  <c:v>-0.5</c:v>
                </c:pt>
              </c:numCache>
            </c:numRef>
          </c:yVal>
          <c:smooth val="0"/>
        </c:ser>
        <c:ser>
          <c:idx val="17"/>
          <c:order val="5"/>
          <c:tx>
            <c:strRef>
              <c:f>waterlvl!$G$68</c:f>
              <c:strCache>
                <c:ptCount val="1"/>
                <c:pt idx="0">
                  <c:v>ceh4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waterlvl!$H$50:$AV$50</c:f>
              <c:strCache>
                <c:ptCount val="41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</c:strCache>
            </c:strRef>
          </c:xVal>
          <c:yVal>
            <c:numRef>
              <c:f>waterlvl!$H$68:$AV$68</c:f>
              <c:numCache>
                <c:ptCount val="41"/>
                <c:pt idx="35">
                  <c:v>0</c:v>
                </c:pt>
                <c:pt idx="36">
                  <c:v>-0.009999999999999995</c:v>
                </c:pt>
                <c:pt idx="37">
                  <c:v>-0.09</c:v>
                </c:pt>
                <c:pt idx="38">
                  <c:v>-0.16</c:v>
                </c:pt>
                <c:pt idx="39">
                  <c:v>-0.21999999999999997</c:v>
                </c:pt>
                <c:pt idx="40">
                  <c:v>-0.22999999999999998</c:v>
                </c:pt>
              </c:numCache>
            </c:numRef>
          </c:yVal>
          <c:smooth val="0"/>
        </c:ser>
        <c:axId val="25418594"/>
        <c:axId val="9052523"/>
      </c:scatterChart>
      <c:valAx>
        <c:axId val="2541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52523"/>
        <c:crossesAt val="-2.5"/>
        <c:crossBetween val="midCat"/>
        <c:dispUnits/>
      </c:valAx>
      <c:valAx>
        <c:axId val="90525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waterlevel (m) 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8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waterlvl!$G$51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waterlvl!$H$51:$BB$51</c:f>
              <c:numCache>
                <c:ptCount val="47"/>
                <c:pt idx="0">
                  <c:v>-1.31</c:v>
                </c:pt>
                <c:pt idx="1">
                  <c:v>-1.3599999999999999</c:v>
                </c:pt>
                <c:pt idx="2">
                  <c:v>-1.14</c:v>
                </c:pt>
                <c:pt idx="3">
                  <c:v>-1.59</c:v>
                </c:pt>
                <c:pt idx="4">
                  <c:v>-1.85</c:v>
                </c:pt>
                <c:pt idx="5">
                  <c:v>-1.87</c:v>
                </c:pt>
                <c:pt idx="6">
                  <c:v>-1.7799999999999998</c:v>
                </c:pt>
                <c:pt idx="7">
                  <c:v>-1.87</c:v>
                </c:pt>
                <c:pt idx="8">
                  <c:v>-2.02</c:v>
                </c:pt>
                <c:pt idx="9">
                  <c:v>-1.64</c:v>
                </c:pt>
                <c:pt idx="10">
                  <c:v>-0.8899999999999999</c:v>
                </c:pt>
                <c:pt idx="11">
                  <c:v>-0.94</c:v>
                </c:pt>
                <c:pt idx="12">
                  <c:v>-0.8999999999999999</c:v>
                </c:pt>
                <c:pt idx="13">
                  <c:v>-1</c:v>
                </c:pt>
                <c:pt idx="15">
                  <c:v>-0.9299999999999999</c:v>
                </c:pt>
                <c:pt idx="16">
                  <c:v>-0.9199999999999999</c:v>
                </c:pt>
                <c:pt idx="17">
                  <c:v>-1</c:v>
                </c:pt>
                <c:pt idx="18">
                  <c:v>-0.79</c:v>
                </c:pt>
                <c:pt idx="19">
                  <c:v>-0.8599999999999999</c:v>
                </c:pt>
                <c:pt idx="20">
                  <c:v>-1.05</c:v>
                </c:pt>
                <c:pt idx="21">
                  <c:v>-1</c:v>
                </c:pt>
                <c:pt idx="22">
                  <c:v>-0.95</c:v>
                </c:pt>
                <c:pt idx="23">
                  <c:v>-1.01</c:v>
                </c:pt>
                <c:pt idx="24">
                  <c:v>-0.8899999999999999</c:v>
                </c:pt>
                <c:pt idx="25">
                  <c:v>-1.02</c:v>
                </c:pt>
                <c:pt idx="26">
                  <c:v>-0.8999999999999999</c:v>
                </c:pt>
                <c:pt idx="27">
                  <c:v>-0.9099999999999999</c:v>
                </c:pt>
                <c:pt idx="28">
                  <c:v>-0.8300000000000001</c:v>
                </c:pt>
                <c:pt idx="29">
                  <c:v>-0.94</c:v>
                </c:pt>
                <c:pt idx="30">
                  <c:v>-0.96</c:v>
                </c:pt>
                <c:pt idx="31">
                  <c:v>-0.99</c:v>
                </c:pt>
                <c:pt idx="32">
                  <c:v>-1.1199999999999999</c:v>
                </c:pt>
                <c:pt idx="33">
                  <c:v>-1.2</c:v>
                </c:pt>
                <c:pt idx="34">
                  <c:v>-1.23</c:v>
                </c:pt>
                <c:pt idx="35">
                  <c:v>-0.8300000000000001</c:v>
                </c:pt>
                <c:pt idx="36">
                  <c:v>-0.8200000000000001</c:v>
                </c:pt>
                <c:pt idx="37">
                  <c:v>-1.16</c:v>
                </c:pt>
                <c:pt idx="38">
                  <c:v>-1.26</c:v>
                </c:pt>
                <c:pt idx="39">
                  <c:v>-1.51</c:v>
                </c:pt>
                <c:pt idx="40">
                  <c:v>-1.51</c:v>
                </c:pt>
                <c:pt idx="41">
                  <c:v>-1.66</c:v>
                </c:pt>
                <c:pt idx="42">
                  <c:v>-1.79</c:v>
                </c:pt>
                <c:pt idx="43">
                  <c:v>-1.6199999999999999</c:v>
                </c:pt>
                <c:pt idx="44">
                  <c:v>-1.53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waterlvl!$G$52</c:f>
              <c:strCache>
                <c:ptCount val="1"/>
                <c:pt idx="0">
                  <c:v>nw2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waterlvl!$H$52:$BB$52</c:f>
              <c:numCache>
                <c:ptCount val="47"/>
                <c:pt idx="0">
                  <c:v>-0.4700000000000001</c:v>
                </c:pt>
                <c:pt idx="1">
                  <c:v>-0.5599999999999999</c:v>
                </c:pt>
                <c:pt idx="2">
                  <c:v>-0.32000000000000006</c:v>
                </c:pt>
                <c:pt idx="3">
                  <c:v>-0.61</c:v>
                </c:pt>
                <c:pt idx="4">
                  <c:v>-1.06</c:v>
                </c:pt>
                <c:pt idx="5">
                  <c:v>-0.43000000000000005</c:v>
                </c:pt>
                <c:pt idx="6">
                  <c:v>-0.3400000000000001</c:v>
                </c:pt>
                <c:pt idx="7">
                  <c:v>-1.04</c:v>
                </c:pt>
                <c:pt idx="8">
                  <c:v>-1.25</c:v>
                </c:pt>
                <c:pt idx="9">
                  <c:v>-0.7800000000000001</c:v>
                </c:pt>
                <c:pt idx="10">
                  <c:v>-0.06000000000000005</c:v>
                </c:pt>
                <c:pt idx="11">
                  <c:v>-0.18000000000000005</c:v>
                </c:pt>
                <c:pt idx="12">
                  <c:v>-0.06000000000000005</c:v>
                </c:pt>
                <c:pt idx="13">
                  <c:v>-0.18000000000000005</c:v>
                </c:pt>
                <c:pt idx="15">
                  <c:v>-0.13</c:v>
                </c:pt>
                <c:pt idx="16">
                  <c:v>-0.12</c:v>
                </c:pt>
                <c:pt idx="17">
                  <c:v>-0.12</c:v>
                </c:pt>
                <c:pt idx="18">
                  <c:v>-0.030000000000000027</c:v>
                </c:pt>
                <c:pt idx="19">
                  <c:v>-0.050000000000000044</c:v>
                </c:pt>
                <c:pt idx="20">
                  <c:v>-0.31000000000000005</c:v>
                </c:pt>
                <c:pt idx="21">
                  <c:v>-0.13</c:v>
                </c:pt>
                <c:pt idx="22">
                  <c:v>-0.13</c:v>
                </c:pt>
                <c:pt idx="23">
                  <c:v>-0.20000000000000007</c:v>
                </c:pt>
                <c:pt idx="24">
                  <c:v>-0.08000000000000007</c:v>
                </c:pt>
                <c:pt idx="25">
                  <c:v>-0.20000000000000007</c:v>
                </c:pt>
                <c:pt idx="26">
                  <c:v>-0.07000000000000006</c:v>
                </c:pt>
                <c:pt idx="27">
                  <c:v>-0.06000000000000005</c:v>
                </c:pt>
                <c:pt idx="28">
                  <c:v>-0.020000000000000018</c:v>
                </c:pt>
                <c:pt idx="29">
                  <c:v>-0.13</c:v>
                </c:pt>
                <c:pt idx="30">
                  <c:v>-0.15000000000000002</c:v>
                </c:pt>
                <c:pt idx="31">
                  <c:v>-0.13</c:v>
                </c:pt>
                <c:pt idx="32">
                  <c:v>-0.31000000000000005</c:v>
                </c:pt>
                <c:pt idx="33">
                  <c:v>-0.37</c:v>
                </c:pt>
                <c:pt idx="34">
                  <c:v>-0.37</c:v>
                </c:pt>
                <c:pt idx="35">
                  <c:v>-0.020000000000000018</c:v>
                </c:pt>
                <c:pt idx="36">
                  <c:v>-0.030000000000000027</c:v>
                </c:pt>
                <c:pt idx="37">
                  <c:v>-0.35</c:v>
                </c:pt>
                <c:pt idx="38">
                  <c:v>-0.4600000000000001</c:v>
                </c:pt>
                <c:pt idx="39">
                  <c:v>-0.58</c:v>
                </c:pt>
                <c:pt idx="40">
                  <c:v>-0.67</c:v>
                </c:pt>
                <c:pt idx="41">
                  <c:v>-0.83</c:v>
                </c:pt>
                <c:pt idx="42">
                  <c:v>-0.9600000000000001</c:v>
                </c:pt>
                <c:pt idx="43">
                  <c:v>-0.7800000000000001</c:v>
                </c:pt>
                <c:pt idx="44">
                  <c:v>-0.6900000000000001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waterlvl!$G$53</c:f>
              <c:strCache>
                <c:ptCount val="1"/>
                <c:pt idx="0">
                  <c:v>nw3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waterlvl!$H$53:$BB$53</c:f>
              <c:numCache>
                <c:ptCount val="47"/>
                <c:pt idx="0">
                  <c:v>-0.16999999999999998</c:v>
                </c:pt>
                <c:pt idx="1">
                  <c:v>-0.25</c:v>
                </c:pt>
                <c:pt idx="2">
                  <c:v>-0.12000000000000001</c:v>
                </c:pt>
                <c:pt idx="5">
                  <c:v>-0.87</c:v>
                </c:pt>
                <c:pt idx="6">
                  <c:v>-0.7</c:v>
                </c:pt>
                <c:pt idx="10">
                  <c:v>0</c:v>
                </c:pt>
                <c:pt idx="12">
                  <c:v>0.020000000000000004</c:v>
                </c:pt>
                <c:pt idx="13">
                  <c:v>0.015</c:v>
                </c:pt>
                <c:pt idx="15">
                  <c:v>0.015</c:v>
                </c:pt>
                <c:pt idx="16">
                  <c:v>0.015</c:v>
                </c:pt>
                <c:pt idx="17">
                  <c:v>0.010000000000000002</c:v>
                </c:pt>
                <c:pt idx="18">
                  <c:v>0</c:v>
                </c:pt>
                <c:pt idx="19">
                  <c:v>-0.009999999999999995</c:v>
                </c:pt>
                <c:pt idx="20">
                  <c:v>-0.045</c:v>
                </c:pt>
                <c:pt idx="21">
                  <c:v>0.020000000000000004</c:v>
                </c:pt>
                <c:pt idx="22">
                  <c:v>-0.039999999999999994</c:v>
                </c:pt>
                <c:pt idx="23">
                  <c:v>-0.03</c:v>
                </c:pt>
                <c:pt idx="24">
                  <c:v>0.020000000000000004</c:v>
                </c:pt>
                <c:pt idx="26">
                  <c:v>0.020000000000000004</c:v>
                </c:pt>
                <c:pt idx="28">
                  <c:v>0.010000000000000002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-0.11</c:v>
                </c:pt>
                <c:pt idx="33">
                  <c:v>-0.16999999999999998</c:v>
                </c:pt>
                <c:pt idx="34">
                  <c:v>-0.039999999999999994</c:v>
                </c:pt>
                <c:pt idx="35">
                  <c:v>0.020000000000000004</c:v>
                </c:pt>
                <c:pt idx="36">
                  <c:v>-0.020000000000000004</c:v>
                </c:pt>
                <c:pt idx="38">
                  <c:v>-0.32</c:v>
                </c:pt>
                <c:pt idx="39">
                  <c:v>-0.4</c:v>
                </c:pt>
                <c:pt idx="40">
                  <c:v>-0.45</c:v>
                </c:pt>
                <c:pt idx="41">
                  <c:v>-0.69</c:v>
                </c:pt>
                <c:pt idx="42">
                  <c:v>-0.7899999999999999</c:v>
                </c:pt>
                <c:pt idx="43">
                  <c:v>-0.6</c:v>
                </c:pt>
                <c:pt idx="44">
                  <c:v>-0.5599999999999999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waterlvl!$G$54</c:f>
              <c:strCache>
                <c:ptCount val="1"/>
                <c:pt idx="0">
                  <c:v>nw4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waterlvl!$H$54:$BB$54</c:f>
              <c:numCache>
                <c:ptCount val="47"/>
                <c:pt idx="0">
                  <c:v>-0.009999999999999995</c:v>
                </c:pt>
                <c:pt idx="2">
                  <c:v>0.020000000000000004</c:v>
                </c:pt>
                <c:pt idx="6">
                  <c:v>-0.46</c:v>
                </c:pt>
                <c:pt idx="12">
                  <c:v>0.030000000000000006</c:v>
                </c:pt>
                <c:pt idx="13">
                  <c:v>0.010000000000000009</c:v>
                </c:pt>
                <c:pt idx="15">
                  <c:v>0.020000000000000004</c:v>
                </c:pt>
                <c:pt idx="16">
                  <c:v>0.020000000000000004</c:v>
                </c:pt>
                <c:pt idx="17">
                  <c:v>0.020000000000000004</c:v>
                </c:pt>
                <c:pt idx="18">
                  <c:v>0.020000000000000004</c:v>
                </c:pt>
                <c:pt idx="19">
                  <c:v>0.020000000000000004</c:v>
                </c:pt>
                <c:pt idx="20">
                  <c:v>0.010000000000000009</c:v>
                </c:pt>
                <c:pt idx="21">
                  <c:v>0.02500000000000001</c:v>
                </c:pt>
                <c:pt idx="22">
                  <c:v>0.030000000000000006</c:v>
                </c:pt>
                <c:pt idx="23">
                  <c:v>0.015000000000000006</c:v>
                </c:pt>
                <c:pt idx="26">
                  <c:v>0.020000000000000004</c:v>
                </c:pt>
                <c:pt idx="28">
                  <c:v>0.030000000000000006</c:v>
                </c:pt>
                <c:pt idx="29">
                  <c:v>0.010000000000000009</c:v>
                </c:pt>
                <c:pt idx="30">
                  <c:v>0.010000000000000009</c:v>
                </c:pt>
                <c:pt idx="31">
                  <c:v>0.010000000000000009</c:v>
                </c:pt>
                <c:pt idx="32">
                  <c:v>-0.09</c:v>
                </c:pt>
                <c:pt idx="33">
                  <c:v>-0.1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0.020000000000000004</c:v>
                </c:pt>
                <c:pt idx="38">
                  <c:v>-0.31</c:v>
                </c:pt>
                <c:pt idx="39">
                  <c:v>-0.21999999999999997</c:v>
                </c:pt>
                <c:pt idx="40">
                  <c:v>-0.27999999999999997</c:v>
                </c:pt>
                <c:pt idx="41">
                  <c:v>-0.55</c:v>
                </c:pt>
                <c:pt idx="42">
                  <c:v>-0.5700000000000001</c:v>
                </c:pt>
                <c:pt idx="43">
                  <c:v>-0.31</c:v>
                </c:pt>
                <c:pt idx="44">
                  <c:v>-0.25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waterlvl!$G$55</c:f>
              <c:strCache>
                <c:ptCount val="1"/>
                <c:pt idx="0">
                  <c:v>nw4b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waterlvl!$H$55:$BB$55</c:f>
              <c:numCache>
                <c:ptCount val="47"/>
                <c:pt idx="22">
                  <c:v>0.009999999999999995</c:v>
                </c:pt>
                <c:pt idx="23">
                  <c:v>0</c:v>
                </c:pt>
                <c:pt idx="26">
                  <c:v>0.020000000000000004</c:v>
                </c:pt>
                <c:pt idx="28">
                  <c:v>0.03</c:v>
                </c:pt>
                <c:pt idx="29">
                  <c:v>-0.009999999999999995</c:v>
                </c:pt>
                <c:pt idx="30">
                  <c:v>-0.015</c:v>
                </c:pt>
                <c:pt idx="31">
                  <c:v>0.009999999999999995</c:v>
                </c:pt>
                <c:pt idx="32">
                  <c:v>-0.13</c:v>
                </c:pt>
                <c:pt idx="33">
                  <c:v>-0.15000000000000002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0.009999999999999995</c:v>
                </c:pt>
                <c:pt idx="38">
                  <c:v>-0.39999999999999997</c:v>
                </c:pt>
                <c:pt idx="39">
                  <c:v>-0.32999999999999996</c:v>
                </c:pt>
                <c:pt idx="40">
                  <c:v>-0.32</c:v>
                </c:pt>
                <c:pt idx="41">
                  <c:v>-0.61</c:v>
                </c:pt>
                <c:pt idx="42">
                  <c:v>-0.62</c:v>
                </c:pt>
                <c:pt idx="43">
                  <c:v>-0.35</c:v>
                </c:pt>
                <c:pt idx="44">
                  <c:v>-0.25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waterlvl!$G$56</c:f>
              <c:strCache>
                <c:ptCount val="1"/>
                <c:pt idx="0">
                  <c:v>nw5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waterlvl!$H$56:$BB$56</c:f>
              <c:numCache>
                <c:ptCount val="47"/>
                <c:pt idx="0">
                  <c:v>-0.23</c:v>
                </c:pt>
                <c:pt idx="1">
                  <c:v>-0.3</c:v>
                </c:pt>
                <c:pt idx="2">
                  <c:v>-0.12</c:v>
                </c:pt>
                <c:pt idx="4">
                  <c:v>0</c:v>
                </c:pt>
                <c:pt idx="5">
                  <c:v>0</c:v>
                </c:pt>
                <c:pt idx="6">
                  <c:v>-0.49</c:v>
                </c:pt>
                <c:pt idx="8">
                  <c:v>-1.02</c:v>
                </c:pt>
                <c:pt idx="11">
                  <c:v>-0.03</c:v>
                </c:pt>
                <c:pt idx="15">
                  <c:v>-0.03</c:v>
                </c:pt>
                <c:pt idx="16">
                  <c:v>0.06</c:v>
                </c:pt>
                <c:pt idx="17">
                  <c:v>0.01</c:v>
                </c:pt>
                <c:pt idx="18">
                  <c:v>0.06</c:v>
                </c:pt>
                <c:pt idx="20">
                  <c:v>-0.03</c:v>
                </c:pt>
                <c:pt idx="21">
                  <c:v>0.08</c:v>
                </c:pt>
                <c:pt idx="26">
                  <c:v>0.05</c:v>
                </c:pt>
                <c:pt idx="28">
                  <c:v>0.06</c:v>
                </c:pt>
                <c:pt idx="29">
                  <c:v>0.02</c:v>
                </c:pt>
                <c:pt idx="31">
                  <c:v>0.01</c:v>
                </c:pt>
                <c:pt idx="32">
                  <c:v>-0.09</c:v>
                </c:pt>
                <c:pt idx="33">
                  <c:v>-0.12</c:v>
                </c:pt>
                <c:pt idx="34">
                  <c:v>-0.07</c:v>
                </c:pt>
                <c:pt idx="35">
                  <c:v>-0.06</c:v>
                </c:pt>
                <c:pt idx="36">
                  <c:v>0.05</c:v>
                </c:pt>
                <c:pt idx="38">
                  <c:v>-0.23</c:v>
                </c:pt>
                <c:pt idx="39">
                  <c:v>-0.27</c:v>
                </c:pt>
                <c:pt idx="40">
                  <c:v>-0.31</c:v>
                </c:pt>
                <c:pt idx="41">
                  <c:v>-0.42</c:v>
                </c:pt>
                <c:pt idx="44">
                  <c:v>-0.45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waterlvl!$G$57</c:f>
              <c:strCache>
                <c:ptCount val="1"/>
                <c:pt idx="0">
                  <c:v>nw6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waterlvl!$H$57:$BB$57</c:f>
              <c:numCache>
                <c:ptCount val="47"/>
                <c:pt idx="0">
                  <c:v>-0.21999999999999997</c:v>
                </c:pt>
                <c:pt idx="1">
                  <c:v>-0.2</c:v>
                </c:pt>
                <c:pt idx="2">
                  <c:v>-0.16999999999999998</c:v>
                </c:pt>
                <c:pt idx="4">
                  <c:v>-0.68</c:v>
                </c:pt>
                <c:pt idx="5">
                  <c:v>-0.65</c:v>
                </c:pt>
                <c:pt idx="6">
                  <c:v>-0.51</c:v>
                </c:pt>
                <c:pt idx="8">
                  <c:v>-0.77</c:v>
                </c:pt>
                <c:pt idx="10">
                  <c:v>-0.009999999999999995</c:v>
                </c:pt>
                <c:pt idx="11">
                  <c:v>-0.009999999999999995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20">
                  <c:v>0.020000000000000004</c:v>
                </c:pt>
                <c:pt idx="21">
                  <c:v>0.009999999999999995</c:v>
                </c:pt>
                <c:pt idx="22">
                  <c:v>0.009999999999999995</c:v>
                </c:pt>
                <c:pt idx="23">
                  <c:v>0.020000000000000004</c:v>
                </c:pt>
                <c:pt idx="24">
                  <c:v>0.009999999999999995</c:v>
                </c:pt>
                <c:pt idx="25">
                  <c:v>0.009999999999999995</c:v>
                </c:pt>
                <c:pt idx="26">
                  <c:v>0.13</c:v>
                </c:pt>
                <c:pt idx="28">
                  <c:v>0.03</c:v>
                </c:pt>
                <c:pt idx="29">
                  <c:v>0.025</c:v>
                </c:pt>
                <c:pt idx="30">
                  <c:v>0.020000000000000004</c:v>
                </c:pt>
                <c:pt idx="31">
                  <c:v>0.020000000000000004</c:v>
                </c:pt>
                <c:pt idx="32">
                  <c:v>0</c:v>
                </c:pt>
                <c:pt idx="33">
                  <c:v>-0.06000000000000001</c:v>
                </c:pt>
                <c:pt idx="34">
                  <c:v>-0.009999999999999995</c:v>
                </c:pt>
                <c:pt idx="35">
                  <c:v>0.020000000000000004</c:v>
                </c:pt>
                <c:pt idx="36">
                  <c:v>0.03</c:v>
                </c:pt>
                <c:pt idx="37">
                  <c:v>-0.009999999999999995</c:v>
                </c:pt>
                <c:pt idx="38">
                  <c:v>-0.15999999999999998</c:v>
                </c:pt>
                <c:pt idx="39">
                  <c:v>-0.21999999999999997</c:v>
                </c:pt>
                <c:pt idx="40">
                  <c:v>-0.24</c:v>
                </c:pt>
                <c:pt idx="41">
                  <c:v>-0.47000000000000003</c:v>
                </c:pt>
                <c:pt idx="42">
                  <c:v>-0.38999999999999996</c:v>
                </c:pt>
                <c:pt idx="43">
                  <c:v>-0.27999999999999997</c:v>
                </c:pt>
                <c:pt idx="44">
                  <c:v>-0.29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waterlvl!$G$58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waterlvl!$H$58:$BB$58</c:f>
              <c:numCache>
                <c:ptCount val="47"/>
                <c:pt idx="0">
                  <c:v>-0.98</c:v>
                </c:pt>
                <c:pt idx="1">
                  <c:v>-0.97</c:v>
                </c:pt>
                <c:pt idx="2">
                  <c:v>-0.86</c:v>
                </c:pt>
                <c:pt idx="4">
                  <c:v>-1.3599999999999999</c:v>
                </c:pt>
                <c:pt idx="5">
                  <c:v>-1.32</c:v>
                </c:pt>
                <c:pt idx="6">
                  <c:v>-1.39</c:v>
                </c:pt>
                <c:pt idx="8">
                  <c:v>-1.01</c:v>
                </c:pt>
                <c:pt idx="10">
                  <c:v>-0.6799999999999999</c:v>
                </c:pt>
                <c:pt idx="11">
                  <c:v>-0.6799999999999999</c:v>
                </c:pt>
                <c:pt idx="15">
                  <c:v>-0.6599999999999999</c:v>
                </c:pt>
                <c:pt idx="16">
                  <c:v>-0.64</c:v>
                </c:pt>
                <c:pt idx="17">
                  <c:v>-0.95</c:v>
                </c:pt>
                <c:pt idx="18">
                  <c:v>-0.58</c:v>
                </c:pt>
                <c:pt idx="20">
                  <c:v>-0.75</c:v>
                </c:pt>
                <c:pt idx="21">
                  <c:v>-0.5399999999999999</c:v>
                </c:pt>
                <c:pt idx="22">
                  <c:v>-0.6799999999999999</c:v>
                </c:pt>
                <c:pt idx="23">
                  <c:v>-0.7</c:v>
                </c:pt>
                <c:pt idx="24">
                  <c:v>-0.62</c:v>
                </c:pt>
                <c:pt idx="25">
                  <c:v>-0.6799999999999999</c:v>
                </c:pt>
                <c:pt idx="26">
                  <c:v>-0.5399999999999999</c:v>
                </c:pt>
                <c:pt idx="28">
                  <c:v>-0.5</c:v>
                </c:pt>
                <c:pt idx="29">
                  <c:v>-0.62</c:v>
                </c:pt>
                <c:pt idx="30">
                  <c:v>-0.6</c:v>
                </c:pt>
                <c:pt idx="31">
                  <c:v>-0.62</c:v>
                </c:pt>
                <c:pt idx="32">
                  <c:v>-0.73</c:v>
                </c:pt>
                <c:pt idx="33">
                  <c:v>-0.7899999999999999</c:v>
                </c:pt>
                <c:pt idx="34">
                  <c:v>-0.8099999999999999</c:v>
                </c:pt>
                <c:pt idx="35">
                  <c:v>-0.45999999999999996</c:v>
                </c:pt>
                <c:pt idx="36">
                  <c:v>-0.53</c:v>
                </c:pt>
                <c:pt idx="37">
                  <c:v>-0.7899999999999999</c:v>
                </c:pt>
                <c:pt idx="38">
                  <c:v>-0.7999999999999999</c:v>
                </c:pt>
                <c:pt idx="39">
                  <c:v>-0.87</c:v>
                </c:pt>
                <c:pt idx="40">
                  <c:v>-0.9299999999999999</c:v>
                </c:pt>
                <c:pt idx="41">
                  <c:v>-1.06</c:v>
                </c:pt>
                <c:pt idx="42">
                  <c:v>-1.24</c:v>
                </c:pt>
                <c:pt idx="43">
                  <c:v>-0.98</c:v>
                </c:pt>
                <c:pt idx="44">
                  <c:v>-1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waterlvl!$G$59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waterlvl!$H$59:$BB$59</c:f>
              <c:numCache>
                <c:ptCount val="47"/>
                <c:pt idx="21">
                  <c:v>-0.74</c:v>
                </c:pt>
                <c:pt idx="22">
                  <c:v>-0.7100000000000001</c:v>
                </c:pt>
                <c:pt idx="23">
                  <c:v>-0.75</c:v>
                </c:pt>
                <c:pt idx="24">
                  <c:v>-0.65</c:v>
                </c:pt>
                <c:pt idx="25">
                  <c:v>-0.52</c:v>
                </c:pt>
                <c:pt idx="26">
                  <c:v>-0.51</c:v>
                </c:pt>
                <c:pt idx="28">
                  <c:v>-0.62</c:v>
                </c:pt>
                <c:pt idx="29">
                  <c:v>-0.66</c:v>
                </c:pt>
                <c:pt idx="30">
                  <c:v>-0.67</c:v>
                </c:pt>
                <c:pt idx="31">
                  <c:v>-0.64</c:v>
                </c:pt>
                <c:pt idx="32">
                  <c:v>-0.74</c:v>
                </c:pt>
                <c:pt idx="33">
                  <c:v>-0.81</c:v>
                </c:pt>
                <c:pt idx="34">
                  <c:v>-0.86</c:v>
                </c:pt>
                <c:pt idx="35">
                  <c:v>-0.67</c:v>
                </c:pt>
                <c:pt idx="36">
                  <c:v>-0.5800000000000001</c:v>
                </c:pt>
                <c:pt idx="37">
                  <c:v>-0.76</c:v>
                </c:pt>
                <c:pt idx="38">
                  <c:v>-0.78</c:v>
                </c:pt>
                <c:pt idx="39">
                  <c:v>-0.86</c:v>
                </c:pt>
                <c:pt idx="40">
                  <c:v>-0.9700000000000001</c:v>
                </c:pt>
                <c:pt idx="41">
                  <c:v>-1.0599999999999998</c:v>
                </c:pt>
                <c:pt idx="42">
                  <c:v>-1.16</c:v>
                </c:pt>
                <c:pt idx="43">
                  <c:v>-1.1099999999999999</c:v>
                </c:pt>
                <c:pt idx="44">
                  <c:v>-1.16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waterlvl!$G$60</c:f>
              <c:strCache>
                <c:ptCount val="1"/>
                <c:pt idx="0">
                  <c:v>nw9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waterlvl!$H$60:$BB$60</c:f>
              <c:numCache>
                <c:ptCount val="47"/>
                <c:pt idx="23">
                  <c:v>-0.15</c:v>
                </c:pt>
                <c:pt idx="24">
                  <c:v>0</c:v>
                </c:pt>
                <c:pt idx="25">
                  <c:v>-0.13999999999999999</c:v>
                </c:pt>
                <c:pt idx="26">
                  <c:v>-0.10999999999999999</c:v>
                </c:pt>
                <c:pt idx="28">
                  <c:v>0.08</c:v>
                </c:pt>
                <c:pt idx="29">
                  <c:v>-0.019999999999999997</c:v>
                </c:pt>
                <c:pt idx="30">
                  <c:v>-0.019999999999999997</c:v>
                </c:pt>
                <c:pt idx="31">
                  <c:v>-0.049999999999999996</c:v>
                </c:pt>
                <c:pt idx="32">
                  <c:v>-0.12</c:v>
                </c:pt>
                <c:pt idx="33">
                  <c:v>-0.15</c:v>
                </c:pt>
                <c:pt idx="34">
                  <c:v>-0.13999999999999999</c:v>
                </c:pt>
                <c:pt idx="35">
                  <c:v>0.19</c:v>
                </c:pt>
                <c:pt idx="36">
                  <c:v>0.13</c:v>
                </c:pt>
                <c:pt idx="37">
                  <c:v>-0.07999999999999999</c:v>
                </c:pt>
                <c:pt idx="38">
                  <c:v>-0.15</c:v>
                </c:pt>
                <c:pt idx="39">
                  <c:v>-0.22</c:v>
                </c:pt>
                <c:pt idx="40">
                  <c:v>-0.30000000000000004</c:v>
                </c:pt>
                <c:pt idx="41">
                  <c:v>-0.39</c:v>
                </c:pt>
                <c:pt idx="42">
                  <c:v>-0.39</c:v>
                </c:pt>
                <c:pt idx="43">
                  <c:v>-0.33</c:v>
                </c:pt>
                <c:pt idx="44">
                  <c:v>-0.35000000000000003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waterlvl!$G$61</c:f>
              <c:strCache>
                <c:ptCount val="1"/>
                <c:pt idx="0">
                  <c:v>NF1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waterlvl!$H$61:$BB$61</c:f>
              <c:numCache>
                <c:ptCount val="47"/>
                <c:pt idx="0">
                  <c:v>-0.41000000000000003</c:v>
                </c:pt>
                <c:pt idx="11">
                  <c:v>-0.3</c:v>
                </c:pt>
                <c:pt idx="14">
                  <c:v>-0.34</c:v>
                </c:pt>
                <c:pt idx="19">
                  <c:v>-0.2</c:v>
                </c:pt>
                <c:pt idx="22">
                  <c:v>-0.3</c:v>
                </c:pt>
                <c:pt idx="26">
                  <c:v>-0.29</c:v>
                </c:pt>
                <c:pt idx="31">
                  <c:v>-0.3</c:v>
                </c:pt>
                <c:pt idx="35">
                  <c:v>-0.14</c:v>
                </c:pt>
                <c:pt idx="38">
                  <c:v>-0.28</c:v>
                </c:pt>
                <c:pt idx="39">
                  <c:v>-0.38</c:v>
                </c:pt>
                <c:pt idx="40">
                  <c:v>-0.36</c:v>
                </c:pt>
                <c:pt idx="41">
                  <c:v>-0.45999999999999996</c:v>
                </c:pt>
                <c:pt idx="42">
                  <c:v>-0.58</c:v>
                </c:pt>
                <c:pt idx="43">
                  <c:v>-0.56</c:v>
                </c:pt>
                <c:pt idx="44">
                  <c:v>-0.57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waterlvl!$G$62</c:f>
              <c:strCache>
                <c:ptCount val="1"/>
                <c:pt idx="0">
                  <c:v>NF2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waterlvl!$H$62:$BB$62</c:f>
              <c:numCache>
                <c:ptCount val="47"/>
                <c:pt idx="0">
                  <c:v>-0.8899999999999999</c:v>
                </c:pt>
                <c:pt idx="3">
                  <c:v>-0.6299999999999999</c:v>
                </c:pt>
                <c:pt idx="5">
                  <c:v>-0.8</c:v>
                </c:pt>
                <c:pt idx="6">
                  <c:v>-0.6299999999999999</c:v>
                </c:pt>
                <c:pt idx="11">
                  <c:v>-0.6499999999999999</c:v>
                </c:pt>
                <c:pt idx="14">
                  <c:v>-0.6799999999999999</c:v>
                </c:pt>
                <c:pt idx="19">
                  <c:v>-0.5900000000000001</c:v>
                </c:pt>
                <c:pt idx="22">
                  <c:v>-0.6799999999999999</c:v>
                </c:pt>
                <c:pt idx="26">
                  <c:v>-0.6299999999999999</c:v>
                </c:pt>
                <c:pt idx="31">
                  <c:v>-0.6599999999999999</c:v>
                </c:pt>
                <c:pt idx="35">
                  <c:v>-0.53</c:v>
                </c:pt>
                <c:pt idx="38">
                  <c:v>-0.75</c:v>
                </c:pt>
                <c:pt idx="39">
                  <c:v>-0.72</c:v>
                </c:pt>
                <c:pt idx="40">
                  <c:v>-0.8500000000000001</c:v>
                </c:pt>
                <c:pt idx="41">
                  <c:v>-0.8300000000000001</c:v>
                </c:pt>
                <c:pt idx="42">
                  <c:v>-0.8500000000000001</c:v>
                </c:pt>
                <c:pt idx="43">
                  <c:v>-0.8600000000000001</c:v>
                </c:pt>
                <c:pt idx="44">
                  <c:v>-0.8699999999999999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waterlvl!$G$63</c:f>
              <c:strCache>
                <c:ptCount val="1"/>
                <c:pt idx="0">
                  <c:v>NF2b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waterlvl!$H$63:$BB$63</c:f>
              <c:numCache>
                <c:ptCount val="47"/>
                <c:pt idx="26">
                  <c:v>-0.82</c:v>
                </c:pt>
                <c:pt idx="31">
                  <c:v>-0.78</c:v>
                </c:pt>
                <c:pt idx="35">
                  <c:v>-0.7</c:v>
                </c:pt>
                <c:pt idx="38">
                  <c:v>-0.75</c:v>
                </c:pt>
                <c:pt idx="39">
                  <c:v>-0.74</c:v>
                </c:pt>
                <c:pt idx="40">
                  <c:v>-0.9500000000000001</c:v>
                </c:pt>
                <c:pt idx="41">
                  <c:v>-0.93</c:v>
                </c:pt>
                <c:pt idx="42">
                  <c:v>-1.0099999999999998</c:v>
                </c:pt>
                <c:pt idx="43">
                  <c:v>-0.85</c:v>
                </c:pt>
                <c:pt idx="44">
                  <c:v>-0.84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waterlvl!$G$64</c:f>
              <c:strCache>
                <c:ptCount val="1"/>
                <c:pt idx="0">
                  <c:v>NF4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waterlvl!$H$64:$BB$64</c:f>
              <c:numCache>
                <c:ptCount val="47"/>
                <c:pt idx="0">
                  <c:v>-0.47</c:v>
                </c:pt>
                <c:pt idx="5">
                  <c:v>-0.32999999999999996</c:v>
                </c:pt>
                <c:pt idx="6">
                  <c:v>-0.24000000000000002</c:v>
                </c:pt>
                <c:pt idx="11">
                  <c:v>-0.23</c:v>
                </c:pt>
                <c:pt idx="19">
                  <c:v>-0.18999999999999997</c:v>
                </c:pt>
                <c:pt idx="22">
                  <c:v>-0.29000000000000004</c:v>
                </c:pt>
                <c:pt idx="26">
                  <c:v>-0.29000000000000004</c:v>
                </c:pt>
                <c:pt idx="31">
                  <c:v>-0.27</c:v>
                </c:pt>
                <c:pt idx="35">
                  <c:v>-0.19999999999999998</c:v>
                </c:pt>
                <c:pt idx="38">
                  <c:v>-0.16</c:v>
                </c:pt>
                <c:pt idx="39">
                  <c:v>-0.4</c:v>
                </c:pt>
                <c:pt idx="40">
                  <c:v>-0.48</c:v>
                </c:pt>
                <c:pt idx="41">
                  <c:v>-0.52</c:v>
                </c:pt>
                <c:pt idx="42">
                  <c:v>-0.66</c:v>
                </c:pt>
                <c:pt idx="43">
                  <c:v>-0.62</c:v>
                </c:pt>
                <c:pt idx="44">
                  <c:v>-0.63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waterlvl!$G$65</c:f>
              <c:strCache>
                <c:ptCount val="1"/>
                <c:pt idx="0">
                  <c:v>ceh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waterlvl!$H$65:$BB$65</c:f>
              <c:numCache>
                <c:ptCount val="47"/>
                <c:pt idx="34">
                  <c:v>-0.07999999999999999</c:v>
                </c:pt>
                <c:pt idx="35">
                  <c:v>0.16</c:v>
                </c:pt>
                <c:pt idx="36">
                  <c:v>0.27999999999999997</c:v>
                </c:pt>
                <c:pt idx="37">
                  <c:v>0.1</c:v>
                </c:pt>
                <c:pt idx="38">
                  <c:v>-0.10999999999999999</c:v>
                </c:pt>
                <c:pt idx="39">
                  <c:v>-0.28</c:v>
                </c:pt>
                <c:pt idx="40">
                  <c:v>-0.42000000000000004</c:v>
                </c:pt>
                <c:pt idx="41">
                  <c:v>-0.6699999999999999</c:v>
                </c:pt>
                <c:pt idx="42">
                  <c:v>-0.75</c:v>
                </c:pt>
                <c:pt idx="43">
                  <c:v>-0.52</c:v>
                </c:pt>
                <c:pt idx="44">
                  <c:v>-0.5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waterlvl!$G$66</c:f>
              <c:strCache>
                <c:ptCount val="1"/>
                <c:pt idx="0">
                  <c:v>ceh2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waterlvl!$H$66:$BB$66</c:f>
              <c:numCache>
                <c:ptCount val="47"/>
                <c:pt idx="34">
                  <c:v>-0.79</c:v>
                </c:pt>
                <c:pt idx="35">
                  <c:v>-0.5</c:v>
                </c:pt>
                <c:pt idx="36">
                  <c:v>-0.45999999999999996</c:v>
                </c:pt>
                <c:pt idx="37">
                  <c:v>-0.6200000000000001</c:v>
                </c:pt>
                <c:pt idx="38">
                  <c:v>-0.47</c:v>
                </c:pt>
                <c:pt idx="39">
                  <c:v>-0.79</c:v>
                </c:pt>
                <c:pt idx="40">
                  <c:v>-0.9100000000000001</c:v>
                </c:pt>
                <c:pt idx="41">
                  <c:v>-1.01</c:v>
                </c:pt>
                <c:pt idx="42">
                  <c:v>-1.26</c:v>
                </c:pt>
                <c:pt idx="43">
                  <c:v>-1.11</c:v>
                </c:pt>
                <c:pt idx="44">
                  <c:v>-1.1400000000000001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waterlvl!$G$67</c:f>
              <c:strCache>
                <c:ptCount val="1"/>
                <c:pt idx="0">
                  <c:v>ceh3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waterlvl!$H$67:$BB$67</c:f>
              <c:numCache>
                <c:ptCount val="47"/>
                <c:pt idx="35">
                  <c:v>-0.36</c:v>
                </c:pt>
                <c:pt idx="36">
                  <c:v>-0.35</c:v>
                </c:pt>
                <c:pt idx="37">
                  <c:v>-0.47</c:v>
                </c:pt>
                <c:pt idx="38">
                  <c:v>-0.5</c:v>
                </c:pt>
                <c:pt idx="39">
                  <c:v>-0.5599999999999999</c:v>
                </c:pt>
                <c:pt idx="40">
                  <c:v>-0.62</c:v>
                </c:pt>
                <c:pt idx="41">
                  <c:v>-0.67</c:v>
                </c:pt>
                <c:pt idx="42">
                  <c:v>-0.71</c:v>
                </c:pt>
                <c:pt idx="43">
                  <c:v>-0.66</c:v>
                </c:pt>
                <c:pt idx="44">
                  <c:v>-0.6799999999999999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waterlvl!$G$68</c:f>
              <c:strCache>
                <c:ptCount val="1"/>
                <c:pt idx="0">
                  <c:v>ceh4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waterlvl!$H$68:$BB$68</c:f>
              <c:numCache>
                <c:ptCount val="47"/>
                <c:pt idx="35">
                  <c:v>0</c:v>
                </c:pt>
                <c:pt idx="36">
                  <c:v>-0.009999999999999995</c:v>
                </c:pt>
                <c:pt idx="37">
                  <c:v>-0.09</c:v>
                </c:pt>
                <c:pt idx="38">
                  <c:v>-0.16</c:v>
                </c:pt>
                <c:pt idx="39">
                  <c:v>-0.21999999999999997</c:v>
                </c:pt>
                <c:pt idx="40">
                  <c:v>-0.22999999999999998</c:v>
                </c:pt>
                <c:pt idx="41">
                  <c:v>-0.41</c:v>
                </c:pt>
                <c:pt idx="42">
                  <c:v>-0.39999999999999997</c:v>
                </c:pt>
                <c:pt idx="43">
                  <c:v>-0.24</c:v>
                </c:pt>
                <c:pt idx="44">
                  <c:v>-0.22999999999999998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waterlvl!$G$69</c:f>
              <c:strCache>
                <c:ptCount val="1"/>
                <c:pt idx="0">
                  <c:v>ceh5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waterlvl!$H$69:$BB$69</c:f>
              <c:numCache>
                <c:ptCount val="47"/>
                <c:pt idx="35">
                  <c:v>0.13</c:v>
                </c:pt>
                <c:pt idx="36">
                  <c:v>0.16999999999999998</c:v>
                </c:pt>
                <c:pt idx="38">
                  <c:v>-0.27</c:v>
                </c:pt>
                <c:pt idx="39">
                  <c:v>-0.45</c:v>
                </c:pt>
                <c:pt idx="40">
                  <c:v>-0.48000000000000004</c:v>
                </c:pt>
                <c:pt idx="41">
                  <c:v>-0.73</c:v>
                </c:pt>
                <c:pt idx="42">
                  <c:v>-0.84</c:v>
                </c:pt>
                <c:pt idx="43">
                  <c:v>-0.7</c:v>
                </c:pt>
                <c:pt idx="44">
                  <c:v>-0.62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waterlvl!$G$70</c:f>
              <c:strCache>
                <c:ptCount val="1"/>
                <c:pt idx="0">
                  <c:v>ceh6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waterlvl!$H$70:$BB$70</c:f>
              <c:numCache>
                <c:ptCount val="47"/>
                <c:pt idx="33">
                  <c:v>-0.05000000000000002</c:v>
                </c:pt>
                <c:pt idx="34">
                  <c:v>-0.1</c:v>
                </c:pt>
                <c:pt idx="35">
                  <c:v>0.42000000000000004</c:v>
                </c:pt>
                <c:pt idx="36">
                  <c:v>0.53</c:v>
                </c:pt>
                <c:pt idx="38">
                  <c:v>-0.31000000000000005</c:v>
                </c:pt>
                <c:pt idx="39">
                  <c:v>-0.5</c:v>
                </c:pt>
                <c:pt idx="40">
                  <c:v>-0.58</c:v>
                </c:pt>
                <c:pt idx="41">
                  <c:v>-0.73</c:v>
                </c:pt>
                <c:pt idx="42">
                  <c:v>-0.8099999999999999</c:v>
                </c:pt>
                <c:pt idx="43">
                  <c:v>-0.5499999999999999</c:v>
                </c:pt>
                <c:pt idx="44">
                  <c:v>-0.39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waterlvl!$G$71</c:f>
              <c:strCache>
                <c:ptCount val="1"/>
                <c:pt idx="0">
                  <c:v>ceh7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waterlvl!$H$71:$BB$71</c:f>
              <c:numCache>
                <c:ptCount val="47"/>
                <c:pt idx="35">
                  <c:v>-0.009999999999999995</c:v>
                </c:pt>
                <c:pt idx="36">
                  <c:v>0.04000000000000001</c:v>
                </c:pt>
                <c:pt idx="38">
                  <c:v>-0.24</c:v>
                </c:pt>
                <c:pt idx="39">
                  <c:v>-0.33</c:v>
                </c:pt>
                <c:pt idx="40">
                  <c:v>-0.47000000000000003</c:v>
                </c:pt>
                <c:pt idx="41">
                  <c:v>-0.6299999999999999</c:v>
                </c:pt>
                <c:pt idx="42">
                  <c:v>-0.78</c:v>
                </c:pt>
                <c:pt idx="43">
                  <c:v>-0.6199999999999999</c:v>
                </c:pt>
                <c:pt idx="44">
                  <c:v>-0.5900000000000001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waterlvl!$G$72</c:f>
              <c:strCache>
                <c:ptCount val="1"/>
                <c:pt idx="0">
                  <c:v>ceh8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waterlvl!$H$72:$BB$72</c:f>
              <c:numCache>
                <c:ptCount val="47"/>
                <c:pt idx="35">
                  <c:v>-0.09999999999999998</c:v>
                </c:pt>
                <c:pt idx="36">
                  <c:v>-0.14</c:v>
                </c:pt>
                <c:pt idx="38">
                  <c:v>-0.22999999999999998</c:v>
                </c:pt>
                <c:pt idx="39">
                  <c:v>-0.29</c:v>
                </c:pt>
                <c:pt idx="40">
                  <c:v>-0.32</c:v>
                </c:pt>
                <c:pt idx="41">
                  <c:v>-0.54</c:v>
                </c:pt>
                <c:pt idx="42">
                  <c:v>-0.5700000000000001</c:v>
                </c:pt>
                <c:pt idx="43">
                  <c:v>-0.48999999999999994</c:v>
                </c:pt>
                <c:pt idx="44">
                  <c:v>-0.47000000000000003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waterlvl!$G$73</c:f>
              <c:strCache>
                <c:ptCount val="1"/>
                <c:pt idx="0">
                  <c:v>ceh9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waterlvl!$H$73:$BB$73</c:f>
              <c:numCache>
                <c:ptCount val="47"/>
                <c:pt idx="36">
                  <c:v>-0.13</c:v>
                </c:pt>
                <c:pt idx="37">
                  <c:v>-0.17</c:v>
                </c:pt>
                <c:pt idx="38">
                  <c:v>-0.26</c:v>
                </c:pt>
                <c:pt idx="39">
                  <c:v>-0.35</c:v>
                </c:pt>
                <c:pt idx="40">
                  <c:v>-0.37</c:v>
                </c:pt>
                <c:pt idx="41">
                  <c:v>-0.58</c:v>
                </c:pt>
                <c:pt idx="42">
                  <c:v>-0.53</c:v>
                </c:pt>
                <c:pt idx="43">
                  <c:v>-0.51</c:v>
                </c:pt>
                <c:pt idx="44">
                  <c:v>-0.55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waterlvl!$G$74</c:f>
              <c:strCache>
                <c:ptCount val="1"/>
                <c:pt idx="0">
                  <c:v>ceh10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waterlvl!$H$74:$BB$74</c:f>
              <c:numCache>
                <c:ptCount val="47"/>
                <c:pt idx="36">
                  <c:v>-0.27</c:v>
                </c:pt>
                <c:pt idx="38">
                  <c:v>-0.86</c:v>
                </c:pt>
                <c:pt idx="39">
                  <c:v>-1.16</c:v>
                </c:pt>
                <c:pt idx="40">
                  <c:v>-1.33</c:v>
                </c:pt>
                <c:pt idx="41">
                  <c:v>-1.46</c:v>
                </c:pt>
                <c:pt idx="42">
                  <c:v>-1.66</c:v>
                </c:pt>
                <c:pt idx="43">
                  <c:v>-1.48</c:v>
                </c:pt>
                <c:pt idx="44">
                  <c:v>-1.43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waterlvl!$G$75</c:f>
              <c:strCache>
                <c:ptCount val="1"/>
                <c:pt idx="0">
                  <c:v>ceh11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waterlvl!$H$75:$BB$75</c:f>
              <c:numCache>
                <c:ptCount val="47"/>
                <c:pt idx="36">
                  <c:v>-0.15000000000000002</c:v>
                </c:pt>
                <c:pt idx="38">
                  <c:v>-0.5399999999999999</c:v>
                </c:pt>
                <c:pt idx="39">
                  <c:v>-0.62</c:v>
                </c:pt>
                <c:pt idx="40">
                  <c:v>-0.6499999999999999</c:v>
                </c:pt>
                <c:pt idx="41">
                  <c:v>-0.85</c:v>
                </c:pt>
                <c:pt idx="42">
                  <c:v>-0.8999999999999999</c:v>
                </c:pt>
                <c:pt idx="43">
                  <c:v>-0.6599999999999999</c:v>
                </c:pt>
                <c:pt idx="44">
                  <c:v>-0.61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waterlvl!$G$76</c:f>
              <c:strCache>
                <c:ptCount val="1"/>
                <c:pt idx="0">
                  <c:v>ceh12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waterlvl!$H$76:$BB$76</c:f>
              <c:numCache>
                <c:ptCount val="47"/>
                <c:pt idx="36">
                  <c:v>-0.78</c:v>
                </c:pt>
                <c:pt idx="38">
                  <c:v>-1.02</c:v>
                </c:pt>
                <c:pt idx="39">
                  <c:v>-1.15</c:v>
                </c:pt>
                <c:pt idx="40">
                  <c:v>-1.26</c:v>
                </c:pt>
                <c:pt idx="41">
                  <c:v>-1.38</c:v>
                </c:pt>
                <c:pt idx="42">
                  <c:v>-1.5</c:v>
                </c:pt>
                <c:pt idx="43">
                  <c:v>-1.49</c:v>
                </c:pt>
                <c:pt idx="44">
                  <c:v>-1.43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waterlvl!$G$77</c:f>
              <c:strCache>
                <c:ptCount val="1"/>
                <c:pt idx="0">
                  <c:v>ceh13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waterlvl!$H$77:$BB$77</c:f>
              <c:numCache>
                <c:ptCount val="47"/>
                <c:pt idx="36">
                  <c:v>-0.44000000000000006</c:v>
                </c:pt>
                <c:pt idx="38">
                  <c:v>-0.4700000000000001</c:v>
                </c:pt>
                <c:pt idx="39">
                  <c:v>-0.56</c:v>
                </c:pt>
                <c:pt idx="40">
                  <c:v>-0.66</c:v>
                </c:pt>
                <c:pt idx="41">
                  <c:v>-0.76</c:v>
                </c:pt>
                <c:pt idx="42">
                  <c:v>-0.8300000000000001</c:v>
                </c:pt>
                <c:pt idx="43">
                  <c:v>-0.85</c:v>
                </c:pt>
                <c:pt idx="44">
                  <c:v>-0.9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waterlvl!$G$78</c:f>
              <c:strCache>
                <c:ptCount val="1"/>
                <c:pt idx="0">
                  <c:v>ceh14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waterlvl!$H$50:$BB$50</c:f>
              <c:strCache>
                <c:ptCount val="47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</c:strCache>
            </c:strRef>
          </c:xVal>
          <c:yVal>
            <c:numRef>
              <c:f>waterlvl!$H$78:$BB$78</c:f>
              <c:numCache>
                <c:ptCount val="47"/>
                <c:pt idx="36">
                  <c:v>0</c:v>
                </c:pt>
                <c:pt idx="38">
                  <c:v>-0.21000000000000002</c:v>
                </c:pt>
                <c:pt idx="39">
                  <c:v>-0.32</c:v>
                </c:pt>
                <c:pt idx="40">
                  <c:v>-0.43000000000000005</c:v>
                </c:pt>
                <c:pt idx="41">
                  <c:v>-0.58</c:v>
                </c:pt>
                <c:pt idx="42">
                  <c:v>-0.76</c:v>
                </c:pt>
                <c:pt idx="43">
                  <c:v>-0.67</c:v>
                </c:pt>
                <c:pt idx="44">
                  <c:v>-0.73</c:v>
                </c:pt>
              </c:numCache>
            </c:numRef>
          </c:yVal>
          <c:smooth val="0"/>
        </c:ser>
        <c:axId val="20644312"/>
        <c:axId val="15171385"/>
      </c:scatterChart>
      <c:valAx>
        <c:axId val="2064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71385"/>
        <c:crossesAt val="-2.5"/>
        <c:crossBetween val="midCat"/>
        <c:dispUnits/>
      </c:valAx>
      <c:valAx>
        <c:axId val="1517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waterlevel (m) 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775"/>
          <c:w val="0.6525"/>
          <c:h val="0.9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waterlvl!$G$6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waterlvl!$H$6:$AW$6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waterlvl!$G$7</c:f>
              <c:strCache>
                <c:ptCount val="1"/>
                <c:pt idx="0">
                  <c:v>nw2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waterlvl!$H$7:$AW$7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waterlvl!$G$8</c:f>
              <c:strCache>
                <c:ptCount val="1"/>
                <c:pt idx="0">
                  <c:v>nw3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waterlvl!$H$8:$AW$8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waterlvl!$G$9</c:f>
              <c:strCache>
                <c:ptCount val="1"/>
                <c:pt idx="0">
                  <c:v>nw4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waterlvl!$H$9:$AW$9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waterlvl!$G$10</c:f>
              <c:strCache>
                <c:ptCount val="1"/>
                <c:pt idx="0">
                  <c:v>nw 4b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waterlvl!$H$10:$AW$10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waterlvl!$G$11</c:f>
              <c:strCache>
                <c:ptCount val="1"/>
                <c:pt idx="0">
                  <c:v>nw5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waterlvl!$H$11:$AW$11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waterlvl!$G$12</c:f>
              <c:strCache>
                <c:ptCount val="1"/>
                <c:pt idx="0">
                  <c:v>nw6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waterlvl!$H$12:$AW$12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waterlvl!$G$13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waterlvl!$H$13:$AW$13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waterlvl!$G$14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waterlvl!$H$14:$AW$14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waterlvl!$G$15</c:f>
              <c:strCache>
                <c:ptCount val="1"/>
                <c:pt idx="0">
                  <c:v>nw9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waterlvl!$H$15:$AW$15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waterlvl!$G$16</c:f>
              <c:strCache>
                <c:ptCount val="1"/>
                <c:pt idx="0">
                  <c:v>Drinking pool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waterlvl!$H$16:$AW$16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waterlvl!$G$17</c:f>
              <c:strCache>
                <c:ptCount val="1"/>
                <c:pt idx="0">
                  <c:v>Forest pool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waterlvl!$H$17:$AW$17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waterlvl!$G$18</c:f>
              <c:strCache>
                <c:ptCount val="1"/>
                <c:pt idx="0">
                  <c:v>Forest Edge slack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waterlvl!$H$18:$AW$18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waterlvl!$G$19</c:f>
              <c:strCache>
                <c:ptCount val="1"/>
                <c:pt idx="0">
                  <c:v>Forest Edge slack further in drinking pool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waterlvl!$H$19:$AW$19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waterlvl!$G$20</c:f>
              <c:strCache>
                <c:ptCount val="1"/>
                <c:pt idx="0">
                  <c:v>near BH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waterlvl!$H$20:$AW$20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waterlvl!$G$21</c:f>
              <c:strCache>
                <c:ptCount val="1"/>
                <c:pt idx="0">
                  <c:v>llyn Rhos Ddu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waterlvl!$H$21:$AW$21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waterlvl!$G$23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waterlvl!$H$23:$AW$23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waterlvl!$G$24</c:f>
              <c:strCache>
                <c:ptCount val="1"/>
                <c:pt idx="0">
                  <c:v>NF1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waterlvl!$H$24:$AW$24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waterlvl!$G$25</c:f>
              <c:strCache>
                <c:ptCount val="1"/>
                <c:pt idx="0">
                  <c:v>NF2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waterlvl!$H$25:$AW$25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waterlvl!$G$26</c:f>
              <c:strCache>
                <c:ptCount val="1"/>
                <c:pt idx="0">
                  <c:v>NF2b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waterlvl!$H$26:$AW$26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waterlvl!$G$27</c:f>
              <c:strCache>
                <c:ptCount val="1"/>
                <c:pt idx="0">
                  <c:v>NF4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waterlvl!$H$27:$AW$27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waterlvl!#REF!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waterlvl!$H$46:$AW$46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waterlvl!$G$47</c:f>
              <c:strCache>
                <c:ptCount val="1"/>
                <c:pt idx="0">
                  <c:v>fire pool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waterlvl!$H$47:$AW$47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40192606"/>
        <c:axId val="21826391"/>
      </c:scatterChart>
      <c:valAx>
        <c:axId val="4019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26391"/>
        <c:crossesAt val="-0.5"/>
        <c:crossBetween val="midCat"/>
        <c:dispUnits/>
      </c:valAx>
      <c:valAx>
        <c:axId val="21826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measured waterlevel(m)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92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25"/>
          <c:y val="0.02675"/>
          <c:w val="0.17675"/>
          <c:h val="0.9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Water levels April 2005 - June 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waterlvl!$G$51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waterlvl!$H$51:$AW$51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waterlvl!$G$52</c:f>
              <c:strCache>
                <c:ptCount val="1"/>
                <c:pt idx="0">
                  <c:v>nw2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waterlvl!$H$52:$AW$52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waterlvl!$G$58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waterlvl!$H$58:$AW$58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waterlvl!$G$59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waterlvl!$H$59:$AW$59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waterlvl!$G$65</c:f>
              <c:strCache>
                <c:ptCount val="1"/>
                <c:pt idx="0">
                  <c:v>ceh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waterlvl!$H$65:$AW$65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6"/>
          <c:order val="5"/>
          <c:tx>
            <c:strRef>
              <c:f>waterlvl!$G$68</c:f>
              <c:strCache>
                <c:ptCount val="1"/>
                <c:pt idx="0">
                  <c:v>ceh4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waterlvl!$H$68:$AW$68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7"/>
          <c:order val="6"/>
          <c:tx>
            <c:strRef>
              <c:f>waterlvl!$G$69</c:f>
              <c:strCache>
                <c:ptCount val="1"/>
                <c:pt idx="0">
                  <c:v>ceh5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waterlvl!$H$69:$AW$69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8"/>
          <c:order val="7"/>
          <c:tx>
            <c:strRef>
              <c:f>waterlvl!$G$70</c:f>
              <c:strCache>
                <c:ptCount val="1"/>
                <c:pt idx="0">
                  <c:v>ceh6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waterlvl!$H$70:$AW$70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9"/>
          <c:order val="8"/>
          <c:tx>
            <c:strRef>
              <c:f>waterlvl!$G$71</c:f>
              <c:strCache>
                <c:ptCount val="1"/>
                <c:pt idx="0">
                  <c:v>ceh7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waterlvl!$H$71:$AW$71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0"/>
          <c:order val="9"/>
          <c:tx>
            <c:strRef>
              <c:f>waterlvl!$G$72</c:f>
              <c:strCache>
                <c:ptCount val="1"/>
                <c:pt idx="0">
                  <c:v>ceh8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waterlvl!$H$3:$AW$3</c:f>
              <c:str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strCache>
            </c:strRef>
          </c:xVal>
          <c:yVal>
            <c:numRef>
              <c:f>waterlvl!$H$72:$AW$72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29625972"/>
        <c:axId val="30926149"/>
      </c:scatterChart>
      <c:valAx>
        <c:axId val="2962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26149"/>
        <c:crossesAt val="-2.5"/>
        <c:crossBetween val="midCat"/>
        <c:dispUnits/>
      </c:valAx>
      <c:valAx>
        <c:axId val="30926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depth (mm).     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5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161925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0" y="161925"/>
        <a:ext cx="7477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12</xdr:col>
      <xdr:colOff>219075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0" y="3343275"/>
        <a:ext cx="75342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12</xdr:col>
      <xdr:colOff>171450</xdr:colOff>
      <xdr:row>58</xdr:row>
      <xdr:rowOff>133350</xdr:rowOff>
    </xdr:to>
    <xdr:graphicFrame>
      <xdr:nvGraphicFramePr>
        <xdr:cNvPr id="3" name="Chart 3"/>
        <xdr:cNvGraphicFramePr/>
      </xdr:nvGraphicFramePr>
      <xdr:xfrm>
        <a:off x="0" y="6800850"/>
        <a:ext cx="74866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12</xdr:col>
      <xdr:colOff>171450</xdr:colOff>
      <xdr:row>76</xdr:row>
      <xdr:rowOff>133350</xdr:rowOff>
    </xdr:to>
    <xdr:graphicFrame>
      <xdr:nvGraphicFramePr>
        <xdr:cNvPr id="4" name="Chart 4"/>
        <xdr:cNvGraphicFramePr/>
      </xdr:nvGraphicFramePr>
      <xdr:xfrm>
        <a:off x="0" y="9715500"/>
        <a:ext cx="74866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25</xdr:col>
      <xdr:colOff>228600</xdr:colOff>
      <xdr:row>42</xdr:row>
      <xdr:rowOff>19050</xdr:rowOff>
    </xdr:to>
    <xdr:graphicFrame>
      <xdr:nvGraphicFramePr>
        <xdr:cNvPr id="5" name="Chart 5"/>
        <xdr:cNvGraphicFramePr/>
      </xdr:nvGraphicFramePr>
      <xdr:xfrm>
        <a:off x="7924800" y="3400425"/>
        <a:ext cx="75438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158</xdr:row>
      <xdr:rowOff>9525</xdr:rowOff>
    </xdr:from>
    <xdr:to>
      <xdr:col>12</xdr:col>
      <xdr:colOff>514350</xdr:colOff>
      <xdr:row>193</xdr:row>
      <xdr:rowOff>9525</xdr:rowOff>
    </xdr:to>
    <xdr:graphicFrame>
      <xdr:nvGraphicFramePr>
        <xdr:cNvPr id="1" name="Chart 7"/>
        <xdr:cNvGraphicFramePr/>
      </xdr:nvGraphicFramePr>
      <xdr:xfrm>
        <a:off x="771525" y="25698450"/>
        <a:ext cx="10020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619125</xdr:colOff>
      <xdr:row>154</xdr:row>
      <xdr:rowOff>0</xdr:rowOff>
    </xdr:from>
    <xdr:to>
      <xdr:col>48</xdr:col>
      <xdr:colOff>809625</xdr:colOff>
      <xdr:row>181</xdr:row>
      <xdr:rowOff>47625</xdr:rowOff>
    </xdr:to>
    <xdr:graphicFrame>
      <xdr:nvGraphicFramePr>
        <xdr:cNvPr id="2" name="Chart 11"/>
        <xdr:cNvGraphicFramePr/>
      </xdr:nvGraphicFramePr>
      <xdr:xfrm>
        <a:off x="33470850" y="25041225"/>
        <a:ext cx="67627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22">
      <selection activeCell="V51" sqref="V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91"/>
  <sheetViews>
    <sheetView tabSelected="1" zoomScale="75" zoomScaleNormal="75" workbookViewId="0" topLeftCell="A30">
      <pane xSplit="7" topLeftCell="H1" activePane="topRight" state="frozen"/>
      <selection pane="topLeft" activeCell="A1" sqref="A1"/>
      <selection pane="topRight" activeCell="B51" sqref="B51"/>
    </sheetView>
  </sheetViews>
  <sheetFormatPr defaultColWidth="9.140625" defaultRowHeight="12.75"/>
  <cols>
    <col min="2" max="3" width="21.57421875" style="0" customWidth="1"/>
    <col min="7" max="7" width="20.00390625" style="0" customWidth="1"/>
    <col min="8" max="8" width="12.00390625" style="0" bestFit="1" customWidth="1"/>
    <col min="9" max="10" width="10.140625" style="0" customWidth="1"/>
    <col min="11" max="11" width="12.00390625" style="0" bestFit="1" customWidth="1"/>
    <col min="12" max="14" width="10.140625" style="0" customWidth="1"/>
    <col min="15" max="15" width="12.28125" style="0" bestFit="1" customWidth="1"/>
    <col min="16" max="17" width="11.57421875" style="0" bestFit="1" customWidth="1"/>
    <col min="18" max="18" width="11.140625" style="0" bestFit="1" customWidth="1"/>
    <col min="19" max="19" width="11.57421875" style="0" bestFit="1" customWidth="1"/>
    <col min="20" max="20" width="12.00390625" style="0" bestFit="1" customWidth="1"/>
    <col min="21" max="22" width="11.57421875" style="0" bestFit="1" customWidth="1"/>
    <col min="23" max="23" width="12.00390625" style="0" bestFit="1" customWidth="1"/>
    <col min="24" max="24" width="11.57421875" style="0" bestFit="1" customWidth="1"/>
    <col min="25" max="25" width="12.00390625" style="0" bestFit="1" customWidth="1"/>
    <col min="26" max="26" width="11.7109375" style="0" bestFit="1" customWidth="1"/>
    <col min="27" max="27" width="12.00390625" style="0" bestFit="1" customWidth="1"/>
    <col min="28" max="28" width="12.28125" style="0" bestFit="1" customWidth="1"/>
    <col min="29" max="29" width="12.00390625" style="0" bestFit="1" customWidth="1"/>
    <col min="30" max="31" width="12.28125" style="0" bestFit="1" customWidth="1"/>
    <col min="32" max="33" width="12.00390625" style="0" bestFit="1" customWidth="1"/>
    <col min="34" max="36" width="12.28125" style="0" bestFit="1" customWidth="1"/>
    <col min="37" max="40" width="14.00390625" style="0" bestFit="1" customWidth="1"/>
    <col min="41" max="41" width="12.421875" style="0" bestFit="1" customWidth="1"/>
    <col min="42" max="43" width="12.140625" style="0" bestFit="1" customWidth="1"/>
    <col min="44" max="45" width="12.421875" style="0" bestFit="1" customWidth="1"/>
    <col min="46" max="46" width="12.140625" style="0" bestFit="1" customWidth="1"/>
    <col min="47" max="48" width="12.421875" style="0" bestFit="1" customWidth="1"/>
    <col min="49" max="52" width="12.28125" style="0" bestFit="1" customWidth="1"/>
  </cols>
  <sheetData>
    <row r="1" ht="15.75">
      <c r="A1" s="5" t="s">
        <v>25</v>
      </c>
    </row>
    <row r="3" spans="1:52" s="3" customFormat="1" ht="12.75">
      <c r="A3" s="3" t="s">
        <v>34</v>
      </c>
      <c r="B3" s="3" t="s">
        <v>16</v>
      </c>
      <c r="C3" s="3" t="s">
        <v>24</v>
      </c>
      <c r="D3" s="3" t="s">
        <v>14</v>
      </c>
      <c r="E3" s="3" t="s">
        <v>15</v>
      </c>
      <c r="F3" s="3" t="s">
        <v>17</v>
      </c>
      <c r="G3" s="3" t="s">
        <v>18</v>
      </c>
      <c r="H3" s="4">
        <v>38455</v>
      </c>
      <c r="I3" s="4">
        <v>38487</v>
      </c>
      <c r="J3" s="4">
        <v>38510</v>
      </c>
      <c r="K3" s="4">
        <v>38517</v>
      </c>
      <c r="L3" s="4">
        <v>38553</v>
      </c>
      <c r="M3" s="4">
        <v>38556</v>
      </c>
      <c r="N3" s="4">
        <v>38578</v>
      </c>
      <c r="O3" s="4">
        <v>38586</v>
      </c>
      <c r="P3" s="4">
        <v>38626</v>
      </c>
      <c r="Q3" s="4">
        <v>38638</v>
      </c>
      <c r="R3" s="4">
        <v>38671</v>
      </c>
      <c r="S3" s="4">
        <v>38682</v>
      </c>
      <c r="T3" s="4">
        <v>38689</v>
      </c>
      <c r="U3" s="4">
        <v>38696</v>
      </c>
      <c r="V3" s="4">
        <v>38704</v>
      </c>
      <c r="W3" s="4">
        <v>38712</v>
      </c>
      <c r="X3" s="4">
        <v>38718</v>
      </c>
      <c r="Y3" s="4">
        <v>38725</v>
      </c>
      <c r="Z3" s="4">
        <v>38732</v>
      </c>
      <c r="AA3" s="4">
        <v>38737</v>
      </c>
      <c r="AB3" s="4">
        <v>38753</v>
      </c>
      <c r="AC3" s="4">
        <v>38760</v>
      </c>
      <c r="AD3" s="4">
        <v>38774</v>
      </c>
      <c r="AE3" s="4">
        <v>38781</v>
      </c>
      <c r="AF3" s="4">
        <v>38788</v>
      </c>
      <c r="AG3" s="4">
        <v>38795</v>
      </c>
      <c r="AH3" s="4">
        <v>38802</v>
      </c>
      <c r="AI3" s="4">
        <v>38803</v>
      </c>
      <c r="AJ3" s="4">
        <v>38809</v>
      </c>
      <c r="AK3" s="7">
        <v>38816</v>
      </c>
      <c r="AL3" s="7">
        <v>38823</v>
      </c>
      <c r="AM3" s="7">
        <v>38829</v>
      </c>
      <c r="AN3" s="7">
        <v>38836</v>
      </c>
      <c r="AO3" s="8">
        <v>38844</v>
      </c>
      <c r="AP3" s="8">
        <v>38851</v>
      </c>
      <c r="AQ3" s="8">
        <v>38858</v>
      </c>
      <c r="AR3" s="8">
        <v>38865</v>
      </c>
      <c r="AS3" s="8">
        <v>38875</v>
      </c>
      <c r="AT3" s="8">
        <v>38879</v>
      </c>
      <c r="AU3" s="8">
        <v>38893</v>
      </c>
      <c r="AV3" s="8">
        <v>38907</v>
      </c>
      <c r="AW3" s="8">
        <v>38921</v>
      </c>
      <c r="AX3" s="8">
        <v>38935</v>
      </c>
      <c r="AY3" s="8">
        <v>38949</v>
      </c>
      <c r="AZ3" s="8">
        <v>38963</v>
      </c>
    </row>
    <row r="4" spans="7:44" ht="12.75">
      <c r="G4" t="s">
        <v>26</v>
      </c>
      <c r="H4" s="2"/>
      <c r="I4" s="2">
        <v>105.91</v>
      </c>
      <c r="J4" s="2">
        <v>40.15</v>
      </c>
      <c r="K4" s="2">
        <v>4.57</v>
      </c>
      <c r="L4" s="2">
        <v>39.87</v>
      </c>
      <c r="M4" s="2">
        <v>0</v>
      </c>
      <c r="N4" s="2">
        <v>107.44</v>
      </c>
      <c r="O4" s="2">
        <v>14.73</v>
      </c>
      <c r="P4" s="2">
        <v>103.63</v>
      </c>
      <c r="Q4" s="2">
        <v>88.35</v>
      </c>
      <c r="R4" s="2">
        <v>280.39</v>
      </c>
      <c r="S4" s="2">
        <v>14.43</v>
      </c>
      <c r="T4" s="2">
        <v>20.99</v>
      </c>
      <c r="U4" s="2">
        <v>18.41</v>
      </c>
      <c r="V4" s="2">
        <v>6.1</v>
      </c>
      <c r="W4" s="2">
        <v>19.81</v>
      </c>
      <c r="X4" s="2">
        <v>17.02</v>
      </c>
      <c r="Y4">
        <v>8.93</v>
      </c>
      <c r="Z4">
        <v>36.32</v>
      </c>
      <c r="AA4" s="2">
        <v>22.03</v>
      </c>
      <c r="AB4" s="2">
        <v>0.25</v>
      </c>
      <c r="AC4" s="2">
        <v>27.69</v>
      </c>
      <c r="AD4" s="2">
        <v>67.82</v>
      </c>
      <c r="AJ4">
        <v>37.59</v>
      </c>
      <c r="AK4">
        <v>11.8</v>
      </c>
      <c r="AM4">
        <v>19.56</v>
      </c>
      <c r="AN4">
        <v>3.05</v>
      </c>
      <c r="AO4">
        <v>8.64</v>
      </c>
      <c r="AP4">
        <v>14.45</v>
      </c>
      <c r="AQ4">
        <v>66.29</v>
      </c>
      <c r="AR4">
        <v>36.83</v>
      </c>
    </row>
    <row r="5" spans="8:34" ht="12.75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A5" s="2"/>
      <c r="AB5" s="2"/>
      <c r="AC5" s="2"/>
      <c r="AH5" s="1"/>
    </row>
    <row r="6" spans="2:52" ht="12.75">
      <c r="B6">
        <v>0.27</v>
      </c>
      <c r="C6">
        <v>12.473</v>
      </c>
      <c r="D6">
        <v>241699</v>
      </c>
      <c r="E6">
        <v>363979</v>
      </c>
      <c r="F6" t="s">
        <v>0</v>
      </c>
      <c r="G6" t="s">
        <v>2</v>
      </c>
      <c r="H6">
        <v>1.58</v>
      </c>
      <c r="I6">
        <v>1.63</v>
      </c>
      <c r="J6">
        <v>1.41</v>
      </c>
      <c r="K6">
        <v>1.86</v>
      </c>
      <c r="L6">
        <v>2.12</v>
      </c>
      <c r="M6">
        <v>2.14</v>
      </c>
      <c r="N6">
        <v>2.05</v>
      </c>
      <c r="O6">
        <v>2.14</v>
      </c>
      <c r="P6">
        <v>2.29</v>
      </c>
      <c r="Q6">
        <v>1.91</v>
      </c>
      <c r="R6">
        <v>1.16</v>
      </c>
      <c r="S6">
        <v>1.21</v>
      </c>
      <c r="T6">
        <v>1.17</v>
      </c>
      <c r="U6">
        <v>1.27</v>
      </c>
      <c r="W6">
        <v>1.2</v>
      </c>
      <c r="X6">
        <v>1.19</v>
      </c>
      <c r="Y6">
        <v>1.27</v>
      </c>
      <c r="Z6">
        <v>1.06</v>
      </c>
      <c r="AA6">
        <v>1.13</v>
      </c>
      <c r="AB6">
        <v>1.32</v>
      </c>
      <c r="AC6">
        <v>1.27</v>
      </c>
      <c r="AD6">
        <v>1.22</v>
      </c>
      <c r="AE6">
        <v>1.28</v>
      </c>
      <c r="AF6">
        <v>1.16</v>
      </c>
      <c r="AG6">
        <v>1.29</v>
      </c>
      <c r="AH6">
        <v>1.17</v>
      </c>
      <c r="AI6">
        <v>1.18</v>
      </c>
      <c r="AJ6">
        <v>1.1</v>
      </c>
      <c r="AK6">
        <v>1.21</v>
      </c>
      <c r="AL6">
        <v>1.23</v>
      </c>
      <c r="AM6">
        <v>1.26</v>
      </c>
      <c r="AN6">
        <v>1.39</v>
      </c>
      <c r="AO6">
        <v>1.47</v>
      </c>
      <c r="AP6">
        <v>1.5</v>
      </c>
      <c r="AQ6">
        <v>1.1</v>
      </c>
      <c r="AR6">
        <v>1.09</v>
      </c>
      <c r="AS6">
        <v>1.43</v>
      </c>
      <c r="AT6">
        <v>1.53</v>
      </c>
      <c r="AU6">
        <v>1.78</v>
      </c>
      <c r="AV6">
        <v>1.78</v>
      </c>
      <c r="AW6">
        <v>1.93</v>
      </c>
      <c r="AX6">
        <v>2.06</v>
      </c>
      <c r="AY6">
        <v>1.89</v>
      </c>
      <c r="AZ6">
        <v>1.8</v>
      </c>
    </row>
    <row r="7" spans="2:52" ht="12.75">
      <c r="B7">
        <v>0.59</v>
      </c>
      <c r="C7">
        <v>11.533</v>
      </c>
      <c r="D7">
        <v>241707</v>
      </c>
      <c r="E7">
        <v>364121</v>
      </c>
      <c r="F7" t="s">
        <v>1</v>
      </c>
      <c r="G7" t="s">
        <v>3</v>
      </c>
      <c r="H7">
        <v>1.06</v>
      </c>
      <c r="I7">
        <v>1.15</v>
      </c>
      <c r="J7">
        <v>0.91</v>
      </c>
      <c r="K7">
        <v>1.2</v>
      </c>
      <c r="L7">
        <v>1.65</v>
      </c>
      <c r="M7">
        <v>1.02</v>
      </c>
      <c r="N7">
        <v>0.93</v>
      </c>
      <c r="O7">
        <v>1.63</v>
      </c>
      <c r="P7">
        <v>1.84</v>
      </c>
      <c r="Q7">
        <v>1.37</v>
      </c>
      <c r="R7">
        <v>0.65</v>
      </c>
      <c r="S7">
        <v>0.77</v>
      </c>
      <c r="T7">
        <v>0.65</v>
      </c>
      <c r="U7">
        <v>0.77</v>
      </c>
      <c r="W7">
        <v>0.72</v>
      </c>
      <c r="X7">
        <v>0.71</v>
      </c>
      <c r="Y7">
        <v>0.71</v>
      </c>
      <c r="Z7">
        <v>0.62</v>
      </c>
      <c r="AA7">
        <v>0.64</v>
      </c>
      <c r="AB7">
        <v>0.9</v>
      </c>
      <c r="AC7">
        <v>0.72</v>
      </c>
      <c r="AD7">
        <v>0.72</v>
      </c>
      <c r="AE7">
        <v>0.79</v>
      </c>
      <c r="AF7">
        <v>0.67</v>
      </c>
      <c r="AG7">
        <v>0.79</v>
      </c>
      <c r="AH7">
        <v>0.66</v>
      </c>
      <c r="AI7">
        <v>0.65</v>
      </c>
      <c r="AJ7">
        <v>0.61</v>
      </c>
      <c r="AK7">
        <v>0.72</v>
      </c>
      <c r="AL7">
        <v>0.74</v>
      </c>
      <c r="AM7">
        <v>0.72</v>
      </c>
      <c r="AN7">
        <v>0.9</v>
      </c>
      <c r="AO7">
        <v>0.96</v>
      </c>
      <c r="AP7">
        <v>0.96</v>
      </c>
      <c r="AQ7">
        <v>0.61</v>
      </c>
      <c r="AR7">
        <v>0.62</v>
      </c>
      <c r="AS7">
        <v>0.94</v>
      </c>
      <c r="AT7">
        <v>1.05</v>
      </c>
      <c r="AU7">
        <v>1.17</v>
      </c>
      <c r="AV7">
        <v>1.26</v>
      </c>
      <c r="AW7">
        <v>1.42</v>
      </c>
      <c r="AX7">
        <v>1.55</v>
      </c>
      <c r="AY7">
        <v>1.37</v>
      </c>
      <c r="AZ7">
        <v>1.28</v>
      </c>
    </row>
    <row r="8" spans="2:52" ht="12.75">
      <c r="B8">
        <v>0.05</v>
      </c>
      <c r="C8">
        <v>10.758</v>
      </c>
      <c r="D8">
        <v>242093</v>
      </c>
      <c r="E8">
        <v>363941</v>
      </c>
      <c r="G8" t="s">
        <v>4</v>
      </c>
      <c r="H8">
        <v>0.22</v>
      </c>
      <c r="I8">
        <v>0.3</v>
      </c>
      <c r="J8">
        <v>0.17</v>
      </c>
      <c r="M8">
        <v>0.92</v>
      </c>
      <c r="N8">
        <v>0.75</v>
      </c>
      <c r="R8">
        <v>0.05</v>
      </c>
      <c r="T8">
        <v>0.03</v>
      </c>
      <c r="U8">
        <v>0.035</v>
      </c>
      <c r="W8">
        <v>0.035</v>
      </c>
      <c r="X8">
        <v>0.035</v>
      </c>
      <c r="Y8">
        <v>0.04</v>
      </c>
      <c r="Z8">
        <v>0.05</v>
      </c>
      <c r="AA8">
        <v>0.06</v>
      </c>
      <c r="AB8">
        <v>0.095</v>
      </c>
      <c r="AC8">
        <v>0.03</v>
      </c>
      <c r="AD8">
        <v>0.09</v>
      </c>
      <c r="AE8">
        <v>0.08</v>
      </c>
      <c r="AF8">
        <v>0.03</v>
      </c>
      <c r="AH8">
        <v>0.03</v>
      </c>
      <c r="AJ8">
        <v>0.04</v>
      </c>
      <c r="AK8">
        <v>0.08</v>
      </c>
      <c r="AL8">
        <v>0.08</v>
      </c>
      <c r="AM8">
        <v>0.08</v>
      </c>
      <c r="AN8">
        <v>0.16</v>
      </c>
      <c r="AO8">
        <v>0.22</v>
      </c>
      <c r="AP8">
        <v>0.09</v>
      </c>
      <c r="AQ8">
        <v>0.03</v>
      </c>
      <c r="AR8">
        <v>0.07</v>
      </c>
      <c r="AT8">
        <v>0.37</v>
      </c>
      <c r="AU8">
        <v>0.45</v>
      </c>
      <c r="AV8">
        <v>0.5</v>
      </c>
      <c r="AW8">
        <v>0.74</v>
      </c>
      <c r="AX8">
        <v>0.84</v>
      </c>
      <c r="AY8">
        <v>0.65</v>
      </c>
      <c r="AZ8">
        <v>0.61</v>
      </c>
    </row>
    <row r="9" spans="2:52" ht="12.75">
      <c r="B9">
        <v>0.07</v>
      </c>
      <c r="C9">
        <v>9.258</v>
      </c>
      <c r="D9">
        <v>242433</v>
      </c>
      <c r="E9">
        <v>363750</v>
      </c>
      <c r="G9" t="s">
        <v>11</v>
      </c>
      <c r="H9">
        <v>0.08</v>
      </c>
      <c r="J9">
        <v>0.05</v>
      </c>
      <c r="N9">
        <v>0.53</v>
      </c>
      <c r="T9">
        <v>0.04</v>
      </c>
      <c r="U9">
        <v>0.06</v>
      </c>
      <c r="W9">
        <v>0.05</v>
      </c>
      <c r="X9">
        <v>0.05</v>
      </c>
      <c r="Y9">
        <v>0.05</v>
      </c>
      <c r="Z9">
        <v>0.05</v>
      </c>
      <c r="AA9">
        <v>0.05</v>
      </c>
      <c r="AB9">
        <v>0.06</v>
      </c>
      <c r="AC9">
        <v>0.045</v>
      </c>
      <c r="AD9">
        <v>0.04</v>
      </c>
      <c r="AE9">
        <v>0.055</v>
      </c>
      <c r="AH9">
        <v>0.05</v>
      </c>
      <c r="AJ9">
        <v>0.04</v>
      </c>
      <c r="AK9">
        <v>0.06</v>
      </c>
      <c r="AL9">
        <v>0.06</v>
      </c>
      <c r="AM9">
        <v>0.06</v>
      </c>
      <c r="AN9">
        <v>0.16</v>
      </c>
      <c r="AO9">
        <v>0.17</v>
      </c>
      <c r="AP9">
        <v>0.08</v>
      </c>
      <c r="AQ9">
        <v>0.05</v>
      </c>
      <c r="AR9">
        <v>0.05</v>
      </c>
      <c r="AT9">
        <v>0.38</v>
      </c>
      <c r="AU9">
        <v>0.29</v>
      </c>
      <c r="AV9">
        <v>0.35</v>
      </c>
      <c r="AW9">
        <v>0.62</v>
      </c>
      <c r="AX9">
        <v>0.64</v>
      </c>
      <c r="AY9">
        <v>0.38</v>
      </c>
      <c r="AZ9">
        <v>0.32</v>
      </c>
    </row>
    <row r="10" spans="2:52" ht="12.75">
      <c r="B10">
        <v>0.08</v>
      </c>
      <c r="C10">
        <v>9.361</v>
      </c>
      <c r="G10" t="s">
        <v>27</v>
      </c>
      <c r="AD10">
        <v>0.07</v>
      </c>
      <c r="AE10">
        <v>0.08</v>
      </c>
      <c r="AH10">
        <v>0.06</v>
      </c>
      <c r="AJ10">
        <v>0.05</v>
      </c>
      <c r="AK10">
        <v>0.09</v>
      </c>
      <c r="AL10">
        <v>0.095</v>
      </c>
      <c r="AM10">
        <v>0.07</v>
      </c>
      <c r="AN10">
        <v>0.21</v>
      </c>
      <c r="AO10">
        <v>0.23</v>
      </c>
      <c r="AP10">
        <v>0.09</v>
      </c>
      <c r="AQ10">
        <v>0.06</v>
      </c>
      <c r="AR10">
        <v>0.07</v>
      </c>
      <c r="AT10">
        <v>0.48</v>
      </c>
      <c r="AU10">
        <v>0.41</v>
      </c>
      <c r="AV10">
        <v>0.4</v>
      </c>
      <c r="AW10">
        <v>0.69</v>
      </c>
      <c r="AX10">
        <v>0.7</v>
      </c>
      <c r="AY10">
        <v>0.43</v>
      </c>
      <c r="AZ10">
        <v>0.33</v>
      </c>
    </row>
    <row r="11" spans="2:52" ht="12.75">
      <c r="B11">
        <v>0</v>
      </c>
      <c r="C11">
        <v>5.786</v>
      </c>
      <c r="D11">
        <v>241715</v>
      </c>
      <c r="E11">
        <v>363021</v>
      </c>
      <c r="G11" t="s">
        <v>12</v>
      </c>
      <c r="H11">
        <v>0.23</v>
      </c>
      <c r="I11">
        <v>0.3</v>
      </c>
      <c r="J11">
        <v>0.12</v>
      </c>
      <c r="N11">
        <v>0.49</v>
      </c>
      <c r="P11">
        <v>1.02</v>
      </c>
      <c r="S11">
        <v>0.03</v>
      </c>
      <c r="W11">
        <v>0.03</v>
      </c>
      <c r="X11">
        <v>-0.06</v>
      </c>
      <c r="Y11">
        <v>-0.01</v>
      </c>
      <c r="Z11">
        <v>-0.06</v>
      </c>
      <c r="AB11">
        <v>0.03</v>
      </c>
      <c r="AC11">
        <v>-0.08</v>
      </c>
      <c r="AD11">
        <v>0</v>
      </c>
      <c r="AE11">
        <v>0</v>
      </c>
      <c r="AH11">
        <v>-0.05</v>
      </c>
      <c r="AJ11">
        <v>-0.06</v>
      </c>
      <c r="AK11">
        <v>-0.02</v>
      </c>
      <c r="AM11">
        <v>-0.01</v>
      </c>
      <c r="AN11">
        <v>0.09</v>
      </c>
      <c r="AO11">
        <v>0.12</v>
      </c>
      <c r="AP11">
        <v>0.07</v>
      </c>
      <c r="AQ11">
        <v>0.06</v>
      </c>
      <c r="AR11">
        <v>-0.05</v>
      </c>
      <c r="AT11">
        <v>0.23</v>
      </c>
      <c r="AU11">
        <v>0.27</v>
      </c>
      <c r="AV11">
        <v>0.31</v>
      </c>
      <c r="AW11">
        <v>0.42</v>
      </c>
      <c r="AZ11">
        <v>0.45</v>
      </c>
    </row>
    <row r="12" spans="2:52" ht="12.75">
      <c r="B12">
        <v>0.08</v>
      </c>
      <c r="C12">
        <v>6.433</v>
      </c>
      <c r="D12">
        <v>241446</v>
      </c>
      <c r="E12">
        <v>363316</v>
      </c>
      <c r="G12" t="s">
        <v>5</v>
      </c>
      <c r="H12">
        <v>0.3</v>
      </c>
      <c r="I12">
        <v>0.28</v>
      </c>
      <c r="J12">
        <v>0.25</v>
      </c>
      <c r="L12">
        <v>0.76</v>
      </c>
      <c r="M12">
        <v>0.73</v>
      </c>
      <c r="N12">
        <v>0.59</v>
      </c>
      <c r="P12">
        <v>0.85</v>
      </c>
      <c r="R12">
        <v>0.09</v>
      </c>
      <c r="S12">
        <v>0.09</v>
      </c>
      <c r="W12">
        <v>0.05</v>
      </c>
      <c r="X12">
        <v>0.05</v>
      </c>
      <c r="Y12">
        <v>0.05</v>
      </c>
      <c r="Z12">
        <v>0.05</v>
      </c>
      <c r="AB12">
        <v>0.06</v>
      </c>
      <c r="AC12">
        <v>0.07</v>
      </c>
      <c r="AD12">
        <v>0.07</v>
      </c>
      <c r="AE12">
        <v>0.06</v>
      </c>
      <c r="AF12">
        <v>0.07</v>
      </c>
      <c r="AG12">
        <v>0.07</v>
      </c>
      <c r="AH12">
        <v>-0.05</v>
      </c>
      <c r="AJ12">
        <v>0.05</v>
      </c>
      <c r="AK12">
        <v>0.055</v>
      </c>
      <c r="AL12">
        <v>0.06</v>
      </c>
      <c r="AM12">
        <v>0.06</v>
      </c>
      <c r="AN12">
        <v>0.08</v>
      </c>
      <c r="AO12">
        <v>0.14</v>
      </c>
      <c r="AP12">
        <v>0.09</v>
      </c>
      <c r="AQ12">
        <v>0.06</v>
      </c>
      <c r="AR12">
        <v>0.05</v>
      </c>
      <c r="AS12">
        <v>0.09</v>
      </c>
      <c r="AT12">
        <v>0.24</v>
      </c>
      <c r="AU12">
        <v>0.3</v>
      </c>
      <c r="AV12">
        <v>0.32</v>
      </c>
      <c r="AW12">
        <v>0.55</v>
      </c>
      <c r="AX12">
        <v>0.47</v>
      </c>
      <c r="AY12">
        <v>0.36</v>
      </c>
      <c r="AZ12">
        <v>0.37</v>
      </c>
    </row>
    <row r="13" spans="2:52" ht="12.75">
      <c r="B13">
        <v>0.03</v>
      </c>
      <c r="C13">
        <v>8.545</v>
      </c>
      <c r="D13">
        <v>241428</v>
      </c>
      <c r="E13">
        <v>363582</v>
      </c>
      <c r="F13" t="s">
        <v>6</v>
      </c>
      <c r="G13" t="s">
        <v>7</v>
      </c>
      <c r="H13">
        <v>1.01</v>
      </c>
      <c r="I13">
        <v>1</v>
      </c>
      <c r="J13">
        <v>0.89</v>
      </c>
      <c r="L13">
        <v>1.39</v>
      </c>
      <c r="M13">
        <v>1.35</v>
      </c>
      <c r="N13">
        <v>1.42</v>
      </c>
      <c r="P13">
        <v>1.04</v>
      </c>
      <c r="R13">
        <v>0.71</v>
      </c>
      <c r="S13">
        <v>0.71</v>
      </c>
      <c r="W13">
        <v>0.69</v>
      </c>
      <c r="X13">
        <v>0.67</v>
      </c>
      <c r="Y13">
        <v>0.98</v>
      </c>
      <c r="Z13">
        <v>0.61</v>
      </c>
      <c r="AB13">
        <v>0.78</v>
      </c>
      <c r="AC13">
        <v>0.57</v>
      </c>
      <c r="AD13">
        <v>0.71</v>
      </c>
      <c r="AE13">
        <v>0.73</v>
      </c>
      <c r="AF13">
        <v>0.65</v>
      </c>
      <c r="AG13">
        <v>0.71</v>
      </c>
      <c r="AH13">
        <v>0.57</v>
      </c>
      <c r="AJ13">
        <v>0.53</v>
      </c>
      <c r="AK13">
        <v>0.65</v>
      </c>
      <c r="AL13">
        <v>0.63</v>
      </c>
      <c r="AM13">
        <v>0.65</v>
      </c>
      <c r="AN13">
        <v>0.76</v>
      </c>
      <c r="AO13">
        <v>0.82</v>
      </c>
      <c r="AP13">
        <v>0.84</v>
      </c>
      <c r="AQ13">
        <v>0.49</v>
      </c>
      <c r="AR13">
        <v>0.56</v>
      </c>
      <c r="AS13">
        <v>0.82</v>
      </c>
      <c r="AT13">
        <v>0.83</v>
      </c>
      <c r="AU13">
        <v>0.9</v>
      </c>
      <c r="AV13">
        <v>0.96</v>
      </c>
      <c r="AW13">
        <v>1.09</v>
      </c>
      <c r="AX13">
        <v>1.27</v>
      </c>
      <c r="AY13">
        <v>1.01</v>
      </c>
      <c r="AZ13">
        <v>1.03</v>
      </c>
    </row>
    <row r="14" spans="2:52" ht="12.75">
      <c r="B14">
        <v>0.09</v>
      </c>
      <c r="C14">
        <v>7.329</v>
      </c>
      <c r="D14">
        <v>241284</v>
      </c>
      <c r="E14">
        <v>363487</v>
      </c>
      <c r="G14" t="s">
        <v>23</v>
      </c>
      <c r="AB14">
        <v>0.82</v>
      </c>
      <c r="AC14">
        <v>0.83</v>
      </c>
      <c r="AD14">
        <v>0.8</v>
      </c>
      <c r="AE14">
        <v>0.84</v>
      </c>
      <c r="AF14">
        <v>0.74</v>
      </c>
      <c r="AG14">
        <v>0.61</v>
      </c>
      <c r="AH14">
        <v>0.6</v>
      </c>
      <c r="AJ14">
        <v>0.71</v>
      </c>
      <c r="AK14">
        <v>0.75</v>
      </c>
      <c r="AL14">
        <v>0.76</v>
      </c>
      <c r="AM14">
        <v>0.73</v>
      </c>
      <c r="AN14">
        <v>0.83</v>
      </c>
      <c r="AO14">
        <v>0.9</v>
      </c>
      <c r="AP14">
        <v>0.95</v>
      </c>
      <c r="AQ14">
        <v>0.76</v>
      </c>
      <c r="AR14">
        <v>0.67</v>
      </c>
      <c r="AS14">
        <v>0.85</v>
      </c>
      <c r="AT14">
        <v>0.87</v>
      </c>
      <c r="AU14">
        <v>0.95</v>
      </c>
      <c r="AV14">
        <v>1.06</v>
      </c>
      <c r="AW14">
        <v>1.15</v>
      </c>
      <c r="AX14">
        <v>1.25</v>
      </c>
      <c r="AY14">
        <v>1.2</v>
      </c>
      <c r="AZ14">
        <v>1.25</v>
      </c>
    </row>
    <row r="15" spans="2:52" ht="12.75">
      <c r="B15">
        <v>0.04</v>
      </c>
      <c r="C15">
        <v>5.211</v>
      </c>
      <c r="D15">
        <v>240932</v>
      </c>
      <c r="E15">
        <v>363568</v>
      </c>
      <c r="G15" t="s">
        <v>28</v>
      </c>
      <c r="AE15">
        <v>0.19</v>
      </c>
      <c r="AG15">
        <v>0.18</v>
      </c>
      <c r="AH15">
        <v>0.15</v>
      </c>
      <c r="AJ15">
        <v>-0.04</v>
      </c>
      <c r="AK15">
        <v>0.06</v>
      </c>
      <c r="AL15">
        <v>0.06</v>
      </c>
      <c r="AM15">
        <v>0.09</v>
      </c>
      <c r="AN15">
        <v>0.16</v>
      </c>
      <c r="AO15">
        <v>0.19</v>
      </c>
      <c r="AP15">
        <v>0.18</v>
      </c>
      <c r="AQ15">
        <v>-0.15</v>
      </c>
      <c r="AR15">
        <v>-0.09</v>
      </c>
      <c r="AS15">
        <v>0.12</v>
      </c>
      <c r="AT15">
        <v>0.19</v>
      </c>
      <c r="AU15">
        <v>0.26</v>
      </c>
      <c r="AV15">
        <v>0.34</v>
      </c>
      <c r="AW15">
        <v>0.43</v>
      </c>
      <c r="AX15">
        <v>0.43</v>
      </c>
      <c r="AY15">
        <v>0.37</v>
      </c>
      <c r="AZ15">
        <v>0.39</v>
      </c>
    </row>
    <row r="16" spans="4:43" ht="12.75">
      <c r="D16">
        <v>241258</v>
      </c>
      <c r="E16">
        <v>363335</v>
      </c>
      <c r="G16" t="s">
        <v>30</v>
      </c>
      <c r="J16">
        <v>0.05</v>
      </c>
      <c r="N16">
        <v>-0.1</v>
      </c>
      <c r="Q16">
        <v>-0.25</v>
      </c>
      <c r="Y16">
        <v>0</v>
      </c>
      <c r="AA16">
        <v>-0.15</v>
      </c>
      <c r="AB16">
        <f>AA16+0.08</f>
        <v>-0.06999999999999999</v>
      </c>
      <c r="AC16">
        <v>-0.07</v>
      </c>
      <c r="AD16">
        <v>-0.07</v>
      </c>
      <c r="AE16">
        <v>-0.05</v>
      </c>
      <c r="AG16">
        <v>0.06</v>
      </c>
      <c r="AH16">
        <v>0.04</v>
      </c>
      <c r="AJ16">
        <v>-0.04</v>
      </c>
      <c r="AK16">
        <v>-0.02</v>
      </c>
      <c r="AL16">
        <v>-0.02</v>
      </c>
      <c r="AM16">
        <v>0</v>
      </c>
      <c r="AN16">
        <v>0.1</v>
      </c>
      <c r="AO16">
        <v>0.12</v>
      </c>
      <c r="AQ16">
        <v>-0.02</v>
      </c>
    </row>
    <row r="17" spans="4:41" ht="12.75">
      <c r="D17">
        <v>24094</v>
      </c>
      <c r="E17">
        <v>363512</v>
      </c>
      <c r="G17" t="s">
        <v>31</v>
      </c>
      <c r="Y17">
        <v>0</v>
      </c>
      <c r="AA17">
        <v>-0.015</v>
      </c>
      <c r="AB17">
        <f>AA17+0.08</f>
        <v>0.065</v>
      </c>
      <c r="AC17">
        <v>0.05</v>
      </c>
      <c r="AD17">
        <v>0.055</v>
      </c>
      <c r="AE17">
        <v>0.06</v>
      </c>
      <c r="AG17">
        <v>0.05</v>
      </c>
      <c r="AJ17">
        <v>-0.04</v>
      </c>
      <c r="AK17">
        <v>0.1</v>
      </c>
      <c r="AL17">
        <v>0.12</v>
      </c>
      <c r="AM17">
        <v>0.15</v>
      </c>
      <c r="AN17">
        <v>0.16</v>
      </c>
      <c r="AO17">
        <v>0.22</v>
      </c>
    </row>
    <row r="18" spans="4:43" ht="12.75">
      <c r="D18">
        <v>241090</v>
      </c>
      <c r="E18">
        <v>363246</v>
      </c>
      <c r="G18" t="s">
        <v>19</v>
      </c>
      <c r="Y18">
        <v>0</v>
      </c>
      <c r="AA18">
        <v>-0.01</v>
      </c>
      <c r="AB18">
        <f>AA18+0.095</f>
        <v>0.085</v>
      </c>
      <c r="AC18">
        <v>0.08</v>
      </c>
      <c r="AD18">
        <v>0.095</v>
      </c>
      <c r="AE18">
        <v>0.01</v>
      </c>
      <c r="AG18">
        <v>0.04</v>
      </c>
      <c r="AH18">
        <v>0.02</v>
      </c>
      <c r="AJ18">
        <v>-0.07</v>
      </c>
      <c r="AK18">
        <v>-0.04</v>
      </c>
      <c r="AM18">
        <v>-0.01</v>
      </c>
      <c r="AN18">
        <v>0.08</v>
      </c>
      <c r="AO18">
        <v>0.14</v>
      </c>
      <c r="AQ18">
        <v>0.04</v>
      </c>
    </row>
    <row r="19" spans="4:41" ht="12.75">
      <c r="D19">
        <v>241293</v>
      </c>
      <c r="E19">
        <v>363236</v>
      </c>
      <c r="G19" t="s">
        <v>22</v>
      </c>
      <c r="Y19">
        <v>0</v>
      </c>
      <c r="AA19">
        <v>-0.15</v>
      </c>
      <c r="AE19">
        <v>-0.01</v>
      </c>
      <c r="AG19">
        <v>-0.005</v>
      </c>
      <c r="AJ19">
        <v>-0.065</v>
      </c>
      <c r="AK19">
        <v>-0.04</v>
      </c>
      <c r="AM19">
        <v>-0.01</v>
      </c>
      <c r="AN19">
        <v>0.09</v>
      </c>
      <c r="AO19">
        <v>0.14</v>
      </c>
    </row>
    <row r="20" spans="4:41" ht="12.75">
      <c r="D20">
        <v>241446</v>
      </c>
      <c r="E20">
        <v>363316</v>
      </c>
      <c r="G20" t="s">
        <v>20</v>
      </c>
      <c r="Y20">
        <v>0</v>
      </c>
      <c r="AA20">
        <v>-0.08</v>
      </c>
      <c r="AC20">
        <v>0</v>
      </c>
      <c r="AD20">
        <v>-0.03</v>
      </c>
      <c r="AE20">
        <v>0.06</v>
      </c>
      <c r="AF20">
        <v>-0.1</v>
      </c>
      <c r="AG20">
        <v>-0.23</v>
      </c>
      <c r="AJ20">
        <v>-0.41</v>
      </c>
      <c r="AK20">
        <v>-0.35</v>
      </c>
      <c r="AM20">
        <v>-0.3</v>
      </c>
      <c r="AN20">
        <v>-0.15</v>
      </c>
      <c r="AO20" t="s">
        <v>41</v>
      </c>
    </row>
    <row r="21" spans="7:37" ht="12.75">
      <c r="G21" t="s">
        <v>37</v>
      </c>
      <c r="AG21">
        <v>0.46</v>
      </c>
      <c r="AH21">
        <v>0.46</v>
      </c>
      <c r="AK21">
        <v>0.46</v>
      </c>
    </row>
    <row r="23" ht="12.75">
      <c r="Y23">
        <v>0</v>
      </c>
    </row>
    <row r="24" spans="2:52" ht="12.75">
      <c r="B24">
        <v>0.12</v>
      </c>
      <c r="C24">
        <v>7.884</v>
      </c>
      <c r="D24">
        <v>239670</v>
      </c>
      <c r="E24">
        <v>364833</v>
      </c>
      <c r="G24" t="s">
        <v>8</v>
      </c>
      <c r="H24">
        <v>0.53</v>
      </c>
      <c r="S24">
        <v>0.42</v>
      </c>
      <c r="V24">
        <v>0.46</v>
      </c>
      <c r="AA24">
        <v>0.32</v>
      </c>
      <c r="AD24">
        <v>0.42</v>
      </c>
      <c r="AH24">
        <v>0.41</v>
      </c>
      <c r="AM24">
        <v>0.42</v>
      </c>
      <c r="AQ24">
        <v>0.26</v>
      </c>
      <c r="AT24">
        <v>0.4</v>
      </c>
      <c r="AU24">
        <v>0.5</v>
      </c>
      <c r="AV24">
        <v>0.48</v>
      </c>
      <c r="AW24">
        <v>0.58</v>
      </c>
      <c r="AX24">
        <v>0.7</v>
      </c>
      <c r="AY24">
        <v>0.68</v>
      </c>
      <c r="AZ24">
        <v>0.69</v>
      </c>
    </row>
    <row r="25" spans="1:52" ht="12.75">
      <c r="A25">
        <v>6.6</v>
      </c>
      <c r="B25">
        <v>0.07</v>
      </c>
      <c r="C25">
        <v>4.317</v>
      </c>
      <c r="D25">
        <v>239672</v>
      </c>
      <c r="E25">
        <v>365041</v>
      </c>
      <c r="G25" t="s">
        <v>9</v>
      </c>
      <c r="H25">
        <v>0.96</v>
      </c>
      <c r="K25">
        <v>0.7</v>
      </c>
      <c r="M25">
        <v>0.87</v>
      </c>
      <c r="N25">
        <v>0.7</v>
      </c>
      <c r="S25">
        <v>0.72</v>
      </c>
      <c r="V25">
        <v>0.75</v>
      </c>
      <c r="AA25">
        <v>0.66</v>
      </c>
      <c r="AD25">
        <v>0.75</v>
      </c>
      <c r="AH25">
        <v>0.7</v>
      </c>
      <c r="AM25">
        <v>0.73</v>
      </c>
      <c r="AQ25">
        <v>0.6</v>
      </c>
      <c r="AT25">
        <v>0.82</v>
      </c>
      <c r="AU25">
        <v>0.79</v>
      </c>
      <c r="AV25">
        <v>0.92</v>
      </c>
      <c r="AW25">
        <v>0.9</v>
      </c>
      <c r="AX25">
        <v>0.92</v>
      </c>
      <c r="AY25">
        <v>0.93</v>
      </c>
      <c r="AZ25">
        <v>0.94</v>
      </c>
    </row>
    <row r="26" spans="1:52" ht="12.75">
      <c r="A26" t="s">
        <v>35</v>
      </c>
      <c r="B26">
        <v>0.14</v>
      </c>
      <c r="C26">
        <v>4.396</v>
      </c>
      <c r="D26">
        <v>239663</v>
      </c>
      <c r="E26">
        <v>265034</v>
      </c>
      <c r="F26" t="s">
        <v>33</v>
      </c>
      <c r="G26" t="s">
        <v>32</v>
      </c>
      <c r="AH26">
        <v>0.96</v>
      </c>
      <c r="AM26">
        <v>0.92</v>
      </c>
      <c r="AQ26">
        <v>0.84</v>
      </c>
      <c r="AT26">
        <v>0.89</v>
      </c>
      <c r="AU26">
        <v>0.88</v>
      </c>
      <c r="AV26">
        <v>1.09</v>
      </c>
      <c r="AW26">
        <v>1.07</v>
      </c>
      <c r="AX26">
        <v>1.15</v>
      </c>
      <c r="AY26">
        <v>0.99</v>
      </c>
      <c r="AZ26">
        <v>0.98</v>
      </c>
    </row>
    <row r="27" spans="2:52" ht="12.75">
      <c r="B27">
        <v>0.1</v>
      </c>
      <c r="C27">
        <v>3.478</v>
      </c>
      <c r="D27">
        <v>239186</v>
      </c>
      <c r="E27">
        <v>364795</v>
      </c>
      <c r="F27" t="s">
        <v>13</v>
      </c>
      <c r="G27" t="s">
        <v>10</v>
      </c>
      <c r="H27">
        <v>0.57</v>
      </c>
      <c r="M27">
        <v>0.43</v>
      </c>
      <c r="N27">
        <v>0.34</v>
      </c>
      <c r="S27">
        <v>0.33</v>
      </c>
      <c r="AA27">
        <v>0.29</v>
      </c>
      <c r="AD27">
        <v>0.39</v>
      </c>
      <c r="AH27">
        <v>0.39</v>
      </c>
      <c r="AM27">
        <v>0.37</v>
      </c>
      <c r="AQ27">
        <v>0.3</v>
      </c>
      <c r="AT27">
        <v>0.26</v>
      </c>
      <c r="AU27">
        <v>0.5</v>
      </c>
      <c r="AV27">
        <v>0.58</v>
      </c>
      <c r="AW27">
        <v>0.62</v>
      </c>
      <c r="AX27">
        <v>0.76</v>
      </c>
      <c r="AY27">
        <v>0.72</v>
      </c>
      <c r="AZ27">
        <v>0.73</v>
      </c>
    </row>
    <row r="28" spans="2:43" ht="12.75">
      <c r="B28">
        <v>0.9</v>
      </c>
      <c r="D28">
        <v>239770</v>
      </c>
      <c r="E28">
        <v>363775</v>
      </c>
      <c r="F28" t="s">
        <v>70</v>
      </c>
      <c r="G28" t="s">
        <v>69</v>
      </c>
      <c r="AQ28">
        <v>2.19</v>
      </c>
    </row>
    <row r="31" spans="2:52" ht="12.75">
      <c r="B31">
        <v>0.04</v>
      </c>
      <c r="C31">
        <v>10.72</v>
      </c>
      <c r="D31">
        <v>241725</v>
      </c>
      <c r="E31">
        <v>364139</v>
      </c>
      <c r="F31" t="s">
        <v>50</v>
      </c>
      <c r="G31" t="s">
        <v>42</v>
      </c>
      <c r="AP31">
        <v>0.12</v>
      </c>
      <c r="AQ31">
        <v>-0.12</v>
      </c>
      <c r="AR31">
        <v>-0.24</v>
      </c>
      <c r="AS31">
        <v>-0.06</v>
      </c>
      <c r="AT31">
        <v>0.15</v>
      </c>
      <c r="AU31">
        <v>0.32</v>
      </c>
      <c r="AV31">
        <v>0.46</v>
      </c>
      <c r="AW31">
        <v>0.71</v>
      </c>
      <c r="AX31">
        <v>0.79</v>
      </c>
      <c r="AY31">
        <v>0.56</v>
      </c>
      <c r="AZ31">
        <v>0.54</v>
      </c>
    </row>
    <row r="32" spans="2:52" ht="12.75">
      <c r="B32">
        <v>0.71</v>
      </c>
      <c r="C32">
        <v>11.75</v>
      </c>
      <c r="F32" t="s">
        <v>51</v>
      </c>
      <c r="G32" t="s">
        <v>43</v>
      </c>
      <c r="AP32">
        <v>1.5</v>
      </c>
      <c r="AQ32">
        <v>1.21</v>
      </c>
      <c r="AR32">
        <v>1.17</v>
      </c>
      <c r="AS32">
        <v>1.33</v>
      </c>
      <c r="AT32">
        <v>1.18</v>
      </c>
      <c r="AU32">
        <v>1.5</v>
      </c>
      <c r="AV32">
        <v>1.62</v>
      </c>
      <c r="AW32">
        <v>1.72</v>
      </c>
      <c r="AX32">
        <v>1.97</v>
      </c>
      <c r="AY32">
        <v>1.82</v>
      </c>
      <c r="AZ32">
        <v>1.85</v>
      </c>
    </row>
    <row r="33" spans="2:52" ht="12.75">
      <c r="B33">
        <v>0.01</v>
      </c>
      <c r="C33">
        <v>4.372</v>
      </c>
      <c r="D33">
        <v>240743</v>
      </c>
      <c r="E33">
        <v>363388</v>
      </c>
      <c r="F33" t="s">
        <v>52</v>
      </c>
      <c r="G33" t="s">
        <v>44</v>
      </c>
      <c r="AQ33">
        <v>0.37</v>
      </c>
      <c r="AR33">
        <v>0.36</v>
      </c>
      <c r="AS33">
        <v>0.48</v>
      </c>
      <c r="AT33">
        <v>0.51</v>
      </c>
      <c r="AU33">
        <v>0.57</v>
      </c>
      <c r="AV33">
        <v>0.63</v>
      </c>
      <c r="AW33">
        <v>0.68</v>
      </c>
      <c r="AX33">
        <v>0.72</v>
      </c>
      <c r="AY33">
        <v>0.67</v>
      </c>
      <c r="AZ33">
        <v>0.69</v>
      </c>
    </row>
    <row r="34" spans="2:53" s="6" customFormat="1" ht="12.75">
      <c r="B34" s="6">
        <v>0.07</v>
      </c>
      <c r="C34">
        <v>4.632</v>
      </c>
      <c r="D34" s="6">
        <v>241138</v>
      </c>
      <c r="E34" s="6">
        <v>363211</v>
      </c>
      <c r="F34" s="6" t="s">
        <v>53</v>
      </c>
      <c r="G34" s="6" t="s">
        <v>45</v>
      </c>
      <c r="AQ34" s="6">
        <v>0.07</v>
      </c>
      <c r="AR34" s="6">
        <v>0.08</v>
      </c>
      <c r="AS34" s="6">
        <v>0.16</v>
      </c>
      <c r="AT34" s="6">
        <v>0.23</v>
      </c>
      <c r="AU34" s="6">
        <v>0.29</v>
      </c>
      <c r="AV34" s="6">
        <v>0.3</v>
      </c>
      <c r="AW34" s="6">
        <v>0.48</v>
      </c>
      <c r="AX34" s="6">
        <v>0.47</v>
      </c>
      <c r="AY34" s="6">
        <v>0.31</v>
      </c>
      <c r="AZ34" s="6">
        <v>0.3</v>
      </c>
      <c r="BA34"/>
    </row>
    <row r="35" spans="2:53" s="9" customFormat="1" ht="12.75">
      <c r="B35" s="10">
        <v>0.05</v>
      </c>
      <c r="C35">
        <v>9.635</v>
      </c>
      <c r="D35" s="9">
        <v>242527</v>
      </c>
      <c r="E35" s="9">
        <v>364464</v>
      </c>
      <c r="F35" s="10" t="s">
        <v>54</v>
      </c>
      <c r="G35" t="s">
        <v>46</v>
      </c>
      <c r="AQ35" s="10">
        <v>-0.08</v>
      </c>
      <c r="AR35" s="10">
        <v>-0.12</v>
      </c>
      <c r="AT35" s="10">
        <v>0.32</v>
      </c>
      <c r="AU35" s="10">
        <v>0.5</v>
      </c>
      <c r="AV35" s="10">
        <v>0.53</v>
      </c>
      <c r="AW35" s="10">
        <v>0.78</v>
      </c>
      <c r="AX35" s="10">
        <v>0.89</v>
      </c>
      <c r="AY35" s="10">
        <v>0.75</v>
      </c>
      <c r="AZ35" s="10">
        <v>0.67</v>
      </c>
      <c r="BA35"/>
    </row>
    <row r="36" spans="2:53" s="9" customFormat="1" ht="12.75">
      <c r="B36" s="10">
        <v>0.15</v>
      </c>
      <c r="C36">
        <v>8.541</v>
      </c>
      <c r="D36" s="10">
        <v>242629</v>
      </c>
      <c r="E36" s="10">
        <v>364732</v>
      </c>
      <c r="F36" t="s">
        <v>40</v>
      </c>
      <c r="G36" s="6" t="s">
        <v>47</v>
      </c>
      <c r="AO36">
        <v>0.2</v>
      </c>
      <c r="AP36">
        <v>0.25</v>
      </c>
      <c r="AQ36" s="10">
        <v>-0.27</v>
      </c>
      <c r="AR36" s="10">
        <v>-0.38</v>
      </c>
      <c r="AT36" s="10">
        <v>0.46</v>
      </c>
      <c r="AU36" s="10">
        <v>0.65</v>
      </c>
      <c r="AV36" s="10">
        <v>0.73</v>
      </c>
      <c r="AW36" s="10">
        <v>0.88</v>
      </c>
      <c r="AX36" s="10">
        <v>0.96</v>
      </c>
      <c r="AY36" s="10">
        <v>0.7</v>
      </c>
      <c r="AZ36" s="10">
        <v>0.54</v>
      </c>
      <c r="BA36"/>
    </row>
    <row r="37" spans="2:53" s="9" customFormat="1" ht="12.75">
      <c r="B37" s="10">
        <v>0.07</v>
      </c>
      <c r="C37">
        <v>5.467</v>
      </c>
      <c r="D37" s="10">
        <v>243390</v>
      </c>
      <c r="E37" s="10">
        <v>363621</v>
      </c>
      <c r="F37" s="9" t="s">
        <v>55</v>
      </c>
      <c r="G37" t="s">
        <v>48</v>
      </c>
      <c r="AQ37" s="10">
        <v>0.08</v>
      </c>
      <c r="AR37" s="10">
        <v>0.03</v>
      </c>
      <c r="AT37" s="10">
        <v>0.31</v>
      </c>
      <c r="AU37" s="10">
        <v>0.4</v>
      </c>
      <c r="AV37" s="10">
        <v>0.54</v>
      </c>
      <c r="AW37" s="10">
        <v>0.7</v>
      </c>
      <c r="AX37" s="10">
        <v>0.85</v>
      </c>
      <c r="AY37" s="10">
        <v>0.69</v>
      </c>
      <c r="AZ37" s="10">
        <v>0.66</v>
      </c>
      <c r="BA37"/>
    </row>
    <row r="38" spans="2:53" s="9" customFormat="1" ht="12.75">
      <c r="B38" s="10">
        <v>0.2</v>
      </c>
      <c r="C38">
        <v>5.56</v>
      </c>
      <c r="D38" s="10">
        <v>242151</v>
      </c>
      <c r="E38" s="10">
        <v>363384</v>
      </c>
      <c r="F38" s="10" t="s">
        <v>56</v>
      </c>
      <c r="G38" s="6" t="s">
        <v>49</v>
      </c>
      <c r="AQ38" s="10">
        <v>0.3</v>
      </c>
      <c r="AR38" s="10">
        <v>0.34</v>
      </c>
      <c r="AT38" s="10">
        <v>0.43</v>
      </c>
      <c r="AU38" s="10">
        <v>0.49</v>
      </c>
      <c r="AV38" s="10">
        <v>0.52</v>
      </c>
      <c r="AW38" s="10">
        <v>0.74</v>
      </c>
      <c r="AX38" s="10">
        <v>0.77</v>
      </c>
      <c r="AY38" s="10">
        <v>0.69</v>
      </c>
      <c r="AZ38" s="10">
        <v>0.67</v>
      </c>
      <c r="BA38"/>
    </row>
    <row r="39" spans="2:53" s="9" customFormat="1" ht="12.75">
      <c r="B39" s="10">
        <v>0</v>
      </c>
      <c r="C39">
        <v>8.074</v>
      </c>
      <c r="D39" s="10">
        <v>241718</v>
      </c>
      <c r="E39" s="10">
        <v>363464</v>
      </c>
      <c r="F39" s="10" t="s">
        <v>58</v>
      </c>
      <c r="G39" s="10" t="s">
        <v>57</v>
      </c>
      <c r="AQ39" s="10"/>
      <c r="AR39" s="10">
        <v>0.13</v>
      </c>
      <c r="AS39" s="9">
        <v>0.17</v>
      </c>
      <c r="AT39" s="10">
        <v>0.26</v>
      </c>
      <c r="AU39" s="10">
        <v>0.35</v>
      </c>
      <c r="AV39" s="10">
        <v>0.37</v>
      </c>
      <c r="AW39" s="10">
        <v>0.58</v>
      </c>
      <c r="AX39" s="10">
        <v>0.53</v>
      </c>
      <c r="AY39" s="10">
        <v>0.51</v>
      </c>
      <c r="AZ39" s="10">
        <v>0.55</v>
      </c>
      <c r="BA39"/>
    </row>
    <row r="40" spans="2:53" s="9" customFormat="1" ht="12.75">
      <c r="B40" s="10">
        <v>0.04</v>
      </c>
      <c r="C40">
        <v>5.9</v>
      </c>
      <c r="D40" s="10">
        <v>242541</v>
      </c>
      <c r="E40" s="10">
        <v>363175</v>
      </c>
      <c r="F40" s="10" t="s">
        <v>60</v>
      </c>
      <c r="G40" s="10" t="s">
        <v>59</v>
      </c>
      <c r="AQ40" s="10"/>
      <c r="AR40" s="10">
        <v>0.31</v>
      </c>
      <c r="AT40" s="10">
        <v>0.9</v>
      </c>
      <c r="AU40" s="10">
        <v>1.2</v>
      </c>
      <c r="AV40" s="10">
        <v>1.37</v>
      </c>
      <c r="AW40" s="10">
        <v>1.5</v>
      </c>
      <c r="AX40" s="10">
        <v>1.7</v>
      </c>
      <c r="AY40" s="10">
        <v>1.52</v>
      </c>
      <c r="AZ40" s="10">
        <v>1.47</v>
      </c>
      <c r="BA40"/>
    </row>
    <row r="41" spans="2:53" s="9" customFormat="1" ht="12.75">
      <c r="B41" s="10">
        <v>0.05</v>
      </c>
      <c r="C41">
        <v>3.625</v>
      </c>
      <c r="D41" s="11">
        <v>242620</v>
      </c>
      <c r="E41" s="10">
        <v>362693</v>
      </c>
      <c r="F41" s="10" t="s">
        <v>65</v>
      </c>
      <c r="G41" s="10" t="s">
        <v>61</v>
      </c>
      <c r="AQ41" s="10"/>
      <c r="AR41" s="10">
        <v>0.2</v>
      </c>
      <c r="AT41" s="10">
        <v>0.59</v>
      </c>
      <c r="AU41" s="10">
        <v>0.67</v>
      </c>
      <c r="AV41" s="10">
        <v>0.7</v>
      </c>
      <c r="AW41" s="10">
        <v>0.9</v>
      </c>
      <c r="AX41" s="10">
        <v>0.95</v>
      </c>
      <c r="AY41" s="10">
        <v>0.71</v>
      </c>
      <c r="AZ41" s="10">
        <v>0.66</v>
      </c>
      <c r="BA41"/>
    </row>
    <row r="42" spans="2:53" s="9" customFormat="1" ht="12.75">
      <c r="B42" s="10">
        <v>0.02</v>
      </c>
      <c r="C42">
        <v>34.909</v>
      </c>
      <c r="D42" s="10">
        <v>240339</v>
      </c>
      <c r="E42" s="10">
        <v>364588</v>
      </c>
      <c r="F42" s="10" t="s">
        <v>66</v>
      </c>
      <c r="G42" s="10" t="s">
        <v>62</v>
      </c>
      <c r="AQ42" s="10"/>
      <c r="AR42" s="10">
        <v>0.8</v>
      </c>
      <c r="AT42" s="10">
        <v>1.04</v>
      </c>
      <c r="AU42" s="10">
        <v>1.17</v>
      </c>
      <c r="AV42" s="10">
        <v>1.28</v>
      </c>
      <c r="AW42" s="10">
        <v>1.4</v>
      </c>
      <c r="AX42" s="10">
        <v>1.52</v>
      </c>
      <c r="AY42" s="10">
        <v>1.51</v>
      </c>
      <c r="AZ42" s="10">
        <v>1.45</v>
      </c>
      <c r="BA42"/>
    </row>
    <row r="43" spans="2:53" s="9" customFormat="1" ht="12.75">
      <c r="B43" s="10">
        <v>0.09</v>
      </c>
      <c r="C43">
        <v>11.235</v>
      </c>
      <c r="D43" s="10">
        <v>240970</v>
      </c>
      <c r="E43" s="10">
        <v>364070</v>
      </c>
      <c r="F43" s="10" t="s">
        <v>67</v>
      </c>
      <c r="G43" s="10" t="s">
        <v>63</v>
      </c>
      <c r="AQ43" s="10"/>
      <c r="AR43" s="10">
        <v>0.53</v>
      </c>
      <c r="AT43" s="10">
        <v>0.56</v>
      </c>
      <c r="AU43" s="10">
        <v>0.65</v>
      </c>
      <c r="AV43" s="10">
        <v>0.75</v>
      </c>
      <c r="AW43" s="10">
        <v>0.85</v>
      </c>
      <c r="AX43" s="10">
        <v>0.92</v>
      </c>
      <c r="AY43" s="10">
        <v>0.94</v>
      </c>
      <c r="AZ43" s="10">
        <v>0.99</v>
      </c>
      <c r="BA43"/>
    </row>
    <row r="44" spans="2:53" s="9" customFormat="1" ht="12.75">
      <c r="B44" s="10">
        <v>0.13</v>
      </c>
      <c r="C44">
        <v>17.565</v>
      </c>
      <c r="D44" s="10">
        <v>241292</v>
      </c>
      <c r="E44" s="10">
        <v>364488</v>
      </c>
      <c r="F44" s="10" t="s">
        <v>68</v>
      </c>
      <c r="G44" s="10" t="s">
        <v>64</v>
      </c>
      <c r="AQ44" s="10"/>
      <c r="AR44" s="10"/>
      <c r="AT44" s="10">
        <v>0.34</v>
      </c>
      <c r="AU44" s="10">
        <v>0.45</v>
      </c>
      <c r="AV44" s="10">
        <v>0.56</v>
      </c>
      <c r="AW44" s="10">
        <v>0.71</v>
      </c>
      <c r="AX44" s="10">
        <v>0.89</v>
      </c>
      <c r="AY44" s="10">
        <v>0.8</v>
      </c>
      <c r="AZ44" s="10">
        <v>0.86</v>
      </c>
      <c r="BA44"/>
    </row>
    <row r="45" s="9" customFormat="1" ht="12.75">
      <c r="BA45"/>
    </row>
    <row r="46" spans="3:52" ht="12.75">
      <c r="C46" t="s">
        <v>39</v>
      </c>
      <c r="G46" t="s">
        <v>38</v>
      </c>
      <c r="AM46">
        <v>0.26</v>
      </c>
      <c r="AQ46">
        <v>1.3</v>
      </c>
      <c r="AT46" s="10">
        <v>0.2</v>
      </c>
      <c r="AU46" s="10">
        <v>0.25</v>
      </c>
      <c r="AV46" s="10">
        <v>0.3</v>
      </c>
      <c r="AW46" s="10">
        <v>0.5</v>
      </c>
      <c r="AX46" s="10">
        <v>0.86</v>
      </c>
      <c r="AY46" s="10">
        <v>0.86</v>
      </c>
      <c r="AZ46" s="10">
        <v>0.88</v>
      </c>
    </row>
    <row r="47" spans="4:46" ht="12.75">
      <c r="D47">
        <v>239173</v>
      </c>
      <c r="E47">
        <v>364795</v>
      </c>
      <c r="G47" t="s">
        <v>36</v>
      </c>
      <c r="AD47">
        <v>0</v>
      </c>
      <c r="AH47">
        <v>-0.05</v>
      </c>
      <c r="AM47">
        <v>-0.07</v>
      </c>
      <c r="AQ47">
        <v>-0.24</v>
      </c>
      <c r="AT47" s="10">
        <v>0</v>
      </c>
    </row>
    <row r="49" ht="15.75">
      <c r="B49" s="5" t="s">
        <v>71</v>
      </c>
    </row>
    <row r="50" spans="8:74" ht="12.75">
      <c r="H50" s="7">
        <f aca="true" t="shared" si="0" ref="H50:AU50">H3</f>
        <v>38455</v>
      </c>
      <c r="I50" s="12">
        <f t="shared" si="0"/>
        <v>38487</v>
      </c>
      <c r="J50" s="7">
        <f t="shared" si="0"/>
        <v>38510</v>
      </c>
      <c r="K50" s="7">
        <f t="shared" si="0"/>
        <v>38517</v>
      </c>
      <c r="L50" s="7">
        <f t="shared" si="0"/>
        <v>38553</v>
      </c>
      <c r="M50" s="7">
        <f t="shared" si="0"/>
        <v>38556</v>
      </c>
      <c r="N50" s="7">
        <f t="shared" si="0"/>
        <v>38578</v>
      </c>
      <c r="O50" s="7">
        <f t="shared" si="0"/>
        <v>38586</v>
      </c>
      <c r="P50" s="7">
        <f t="shared" si="0"/>
        <v>38626</v>
      </c>
      <c r="Q50" s="7">
        <f t="shared" si="0"/>
        <v>38638</v>
      </c>
      <c r="R50" s="7">
        <f t="shared" si="0"/>
        <v>38671</v>
      </c>
      <c r="S50" s="7">
        <f t="shared" si="0"/>
        <v>38682</v>
      </c>
      <c r="T50" s="7">
        <f t="shared" si="0"/>
        <v>38689</v>
      </c>
      <c r="U50" s="7">
        <f t="shared" si="0"/>
        <v>38696</v>
      </c>
      <c r="V50" s="7">
        <f t="shared" si="0"/>
        <v>38704</v>
      </c>
      <c r="W50" s="7">
        <f t="shared" si="0"/>
        <v>38712</v>
      </c>
      <c r="X50" s="7">
        <f t="shared" si="0"/>
        <v>38718</v>
      </c>
      <c r="Y50" s="7">
        <f t="shared" si="0"/>
        <v>38725</v>
      </c>
      <c r="Z50" s="7">
        <f t="shared" si="0"/>
        <v>38732</v>
      </c>
      <c r="AA50" s="7">
        <f t="shared" si="0"/>
        <v>38737</v>
      </c>
      <c r="AB50" s="7">
        <f t="shared" si="0"/>
        <v>38753</v>
      </c>
      <c r="AC50" s="7">
        <f t="shared" si="0"/>
        <v>38760</v>
      </c>
      <c r="AD50" s="7">
        <f t="shared" si="0"/>
        <v>38774</v>
      </c>
      <c r="AE50" s="7">
        <f t="shared" si="0"/>
        <v>38781</v>
      </c>
      <c r="AF50" s="7">
        <f t="shared" si="0"/>
        <v>38788</v>
      </c>
      <c r="AG50" s="7">
        <f t="shared" si="0"/>
        <v>38795</v>
      </c>
      <c r="AH50" s="7">
        <f t="shared" si="0"/>
        <v>38802</v>
      </c>
      <c r="AI50" s="7">
        <f t="shared" si="0"/>
        <v>38803</v>
      </c>
      <c r="AJ50" s="7">
        <f t="shared" si="0"/>
        <v>38809</v>
      </c>
      <c r="AK50" s="7">
        <f t="shared" si="0"/>
        <v>38816</v>
      </c>
      <c r="AL50" s="7">
        <f t="shared" si="0"/>
        <v>38823</v>
      </c>
      <c r="AM50" s="7">
        <f t="shared" si="0"/>
        <v>38829</v>
      </c>
      <c r="AN50" s="7">
        <f t="shared" si="0"/>
        <v>38836</v>
      </c>
      <c r="AO50" s="7">
        <f t="shared" si="0"/>
        <v>38844</v>
      </c>
      <c r="AP50" s="7">
        <f t="shared" si="0"/>
        <v>38851</v>
      </c>
      <c r="AQ50" s="7">
        <f t="shared" si="0"/>
        <v>38858</v>
      </c>
      <c r="AR50" s="7">
        <f t="shared" si="0"/>
        <v>38865</v>
      </c>
      <c r="AS50" s="7">
        <f t="shared" si="0"/>
        <v>38875</v>
      </c>
      <c r="AT50" s="7">
        <f t="shared" si="0"/>
        <v>38879</v>
      </c>
      <c r="AU50" s="7">
        <f t="shared" si="0"/>
        <v>38893</v>
      </c>
      <c r="AV50" s="7">
        <f>AV3</f>
        <v>38907</v>
      </c>
      <c r="AW50" s="7">
        <f>AW3</f>
        <v>38921</v>
      </c>
      <c r="AX50" s="7">
        <f>AX3</f>
        <v>38935</v>
      </c>
      <c r="AY50" s="7">
        <f>AY3</f>
        <v>38949</v>
      </c>
      <c r="AZ50" s="7">
        <f>AZ3</f>
        <v>38963</v>
      </c>
    </row>
    <row r="51" spans="2:52" ht="12.75">
      <c r="B51">
        <f>B6</f>
        <v>0.27</v>
      </c>
      <c r="G51" t="s">
        <v>2</v>
      </c>
      <c r="H51">
        <f aca="true" t="shared" si="1" ref="H51:AQ52">IF(H6=0,"",-H6+$B6)</f>
        <v>-1.31</v>
      </c>
      <c r="I51">
        <f t="shared" si="1"/>
        <v>-1.3599999999999999</v>
      </c>
      <c r="J51">
        <f t="shared" si="1"/>
        <v>-1.14</v>
      </c>
      <c r="K51">
        <f t="shared" si="1"/>
        <v>-1.59</v>
      </c>
      <c r="L51">
        <f t="shared" si="1"/>
        <v>-1.85</v>
      </c>
      <c r="M51">
        <f t="shared" si="1"/>
        <v>-1.87</v>
      </c>
      <c r="N51">
        <f t="shared" si="1"/>
        <v>-1.7799999999999998</v>
      </c>
      <c r="O51">
        <f t="shared" si="1"/>
        <v>-1.87</v>
      </c>
      <c r="P51">
        <f t="shared" si="1"/>
        <v>-2.02</v>
      </c>
      <c r="Q51">
        <f t="shared" si="1"/>
        <v>-1.64</v>
      </c>
      <c r="R51">
        <f t="shared" si="1"/>
        <v>-0.8899999999999999</v>
      </c>
      <c r="S51">
        <f t="shared" si="1"/>
        <v>-0.94</v>
      </c>
      <c r="T51">
        <f t="shared" si="1"/>
        <v>-0.8999999999999999</v>
      </c>
      <c r="U51">
        <f t="shared" si="1"/>
        <v>-1</v>
      </c>
      <c r="W51">
        <f t="shared" si="1"/>
        <v>-0.9299999999999999</v>
      </c>
      <c r="X51">
        <f t="shared" si="1"/>
        <v>-0.9199999999999999</v>
      </c>
      <c r="Y51">
        <f t="shared" si="1"/>
        <v>-1</v>
      </c>
      <c r="Z51">
        <f t="shared" si="1"/>
        <v>-0.79</v>
      </c>
      <c r="AA51">
        <f t="shared" si="1"/>
        <v>-0.8599999999999999</v>
      </c>
      <c r="AB51">
        <f t="shared" si="1"/>
        <v>-1.05</v>
      </c>
      <c r="AC51">
        <f t="shared" si="1"/>
        <v>-1</v>
      </c>
      <c r="AD51">
        <f t="shared" si="1"/>
        <v>-0.95</v>
      </c>
      <c r="AE51">
        <f t="shared" si="1"/>
        <v>-1.01</v>
      </c>
      <c r="AF51">
        <f t="shared" si="1"/>
        <v>-0.8899999999999999</v>
      </c>
      <c r="AG51">
        <f t="shared" si="1"/>
        <v>-1.02</v>
      </c>
      <c r="AH51">
        <f t="shared" si="1"/>
        <v>-0.8999999999999999</v>
      </c>
      <c r="AI51">
        <f t="shared" si="1"/>
        <v>-0.9099999999999999</v>
      </c>
      <c r="AJ51">
        <f t="shared" si="1"/>
        <v>-0.8300000000000001</v>
      </c>
      <c r="AK51">
        <f t="shared" si="1"/>
        <v>-0.94</v>
      </c>
      <c r="AL51">
        <f t="shared" si="1"/>
        <v>-0.96</v>
      </c>
      <c r="AM51">
        <f t="shared" si="1"/>
        <v>-0.99</v>
      </c>
      <c r="AN51">
        <f t="shared" si="1"/>
        <v>-1.1199999999999999</v>
      </c>
      <c r="AO51">
        <f t="shared" si="1"/>
        <v>-1.2</v>
      </c>
      <c r="AP51">
        <f t="shared" si="1"/>
        <v>-1.23</v>
      </c>
      <c r="AQ51">
        <f t="shared" si="1"/>
        <v>-0.8300000000000001</v>
      </c>
      <c r="AR51">
        <f aca="true" t="shared" si="2" ref="AR51:AS60">IF(AR6=0,"",-AR6+$B6)</f>
        <v>-0.8200000000000001</v>
      </c>
      <c r="AS51">
        <f t="shared" si="2"/>
        <v>-1.16</v>
      </c>
      <c r="AT51">
        <f aca="true" t="shared" si="3" ref="AT51:AU60">IF(AT6=0,"",-AT6+$B6)</f>
        <v>-1.26</v>
      </c>
      <c r="AU51">
        <f t="shared" si="3"/>
        <v>-1.51</v>
      </c>
      <c r="AV51">
        <f aca="true" t="shared" si="4" ref="AV51:AW60">IF(AV6=0,"",-AV6+$B6)</f>
        <v>-1.51</v>
      </c>
      <c r="AW51">
        <f t="shared" si="4"/>
        <v>-1.66</v>
      </c>
      <c r="AX51">
        <f aca="true" t="shared" si="5" ref="AX51:AY60">IF(AX6=0,"",-AX6+$B6)</f>
        <v>-1.79</v>
      </c>
      <c r="AY51">
        <f t="shared" si="5"/>
        <v>-1.6199999999999999</v>
      </c>
      <c r="AZ51">
        <f aca="true" t="shared" si="6" ref="AZ51:BA60">IF(AZ6=0,"",-AZ6+$B6)</f>
        <v>-1.53</v>
      </c>
    </row>
    <row r="52" spans="2:52" ht="12.75">
      <c r="B52">
        <f aca="true" t="shared" si="7" ref="B52:B60">B7</f>
        <v>0.59</v>
      </c>
      <c r="G52" t="s">
        <v>3</v>
      </c>
      <c r="H52">
        <f t="shared" si="1"/>
        <v>-0.4700000000000001</v>
      </c>
      <c r="I52">
        <f t="shared" si="1"/>
        <v>-0.5599999999999999</v>
      </c>
      <c r="J52">
        <f t="shared" si="1"/>
        <v>-0.32000000000000006</v>
      </c>
      <c r="K52">
        <f t="shared" si="1"/>
        <v>-0.61</v>
      </c>
      <c r="L52">
        <f t="shared" si="1"/>
        <v>-1.06</v>
      </c>
      <c r="M52">
        <f t="shared" si="1"/>
        <v>-0.43000000000000005</v>
      </c>
      <c r="N52">
        <f t="shared" si="1"/>
        <v>-0.3400000000000001</v>
      </c>
      <c r="O52">
        <f t="shared" si="1"/>
        <v>-1.04</v>
      </c>
      <c r="P52">
        <f t="shared" si="1"/>
        <v>-1.25</v>
      </c>
      <c r="Q52">
        <f t="shared" si="1"/>
        <v>-0.7800000000000001</v>
      </c>
      <c r="R52">
        <f t="shared" si="1"/>
        <v>-0.06000000000000005</v>
      </c>
      <c r="S52">
        <f t="shared" si="1"/>
        <v>-0.18000000000000005</v>
      </c>
      <c r="T52">
        <f t="shared" si="1"/>
        <v>-0.06000000000000005</v>
      </c>
      <c r="U52">
        <f t="shared" si="1"/>
        <v>-0.18000000000000005</v>
      </c>
      <c r="W52">
        <f t="shared" si="1"/>
        <v>-0.13</v>
      </c>
      <c r="X52">
        <f t="shared" si="1"/>
        <v>-0.12</v>
      </c>
      <c r="Y52">
        <f t="shared" si="1"/>
        <v>-0.12</v>
      </c>
      <c r="Z52">
        <f t="shared" si="1"/>
        <v>-0.030000000000000027</v>
      </c>
      <c r="AA52">
        <f t="shared" si="1"/>
        <v>-0.050000000000000044</v>
      </c>
      <c r="AB52">
        <f t="shared" si="1"/>
        <v>-0.31000000000000005</v>
      </c>
      <c r="AC52">
        <f t="shared" si="1"/>
        <v>-0.13</v>
      </c>
      <c r="AD52">
        <f t="shared" si="1"/>
        <v>-0.13</v>
      </c>
      <c r="AE52">
        <f t="shared" si="1"/>
        <v>-0.20000000000000007</v>
      </c>
      <c r="AF52">
        <f t="shared" si="1"/>
        <v>-0.08000000000000007</v>
      </c>
      <c r="AG52">
        <f t="shared" si="1"/>
        <v>-0.20000000000000007</v>
      </c>
      <c r="AH52">
        <f t="shared" si="1"/>
        <v>-0.07000000000000006</v>
      </c>
      <c r="AI52">
        <f t="shared" si="1"/>
        <v>-0.06000000000000005</v>
      </c>
      <c r="AJ52">
        <f t="shared" si="1"/>
        <v>-0.020000000000000018</v>
      </c>
      <c r="AK52">
        <f t="shared" si="1"/>
        <v>-0.13</v>
      </c>
      <c r="AL52">
        <f t="shared" si="1"/>
        <v>-0.15000000000000002</v>
      </c>
      <c r="AM52">
        <f t="shared" si="1"/>
        <v>-0.13</v>
      </c>
      <c r="AN52">
        <f t="shared" si="1"/>
        <v>-0.31000000000000005</v>
      </c>
      <c r="AO52">
        <f t="shared" si="1"/>
        <v>-0.37</v>
      </c>
      <c r="AP52">
        <f t="shared" si="1"/>
        <v>-0.37</v>
      </c>
      <c r="AQ52">
        <f t="shared" si="1"/>
        <v>-0.020000000000000018</v>
      </c>
      <c r="AR52">
        <f t="shared" si="2"/>
        <v>-0.030000000000000027</v>
      </c>
      <c r="AS52">
        <f t="shared" si="2"/>
        <v>-0.35</v>
      </c>
      <c r="AT52">
        <f t="shared" si="3"/>
        <v>-0.4600000000000001</v>
      </c>
      <c r="AU52">
        <f t="shared" si="3"/>
        <v>-0.58</v>
      </c>
      <c r="AV52">
        <f t="shared" si="4"/>
        <v>-0.67</v>
      </c>
      <c r="AW52">
        <f t="shared" si="4"/>
        <v>-0.83</v>
      </c>
      <c r="AX52">
        <f t="shared" si="5"/>
        <v>-0.9600000000000001</v>
      </c>
      <c r="AY52">
        <f t="shared" si="5"/>
        <v>-0.7800000000000001</v>
      </c>
      <c r="AZ52">
        <f t="shared" si="6"/>
        <v>-0.6900000000000001</v>
      </c>
    </row>
    <row r="53" spans="2:52" ht="12.75">
      <c r="B53">
        <f t="shared" si="7"/>
        <v>0.05</v>
      </c>
      <c r="G53" t="s">
        <v>4</v>
      </c>
      <c r="H53">
        <f aca="true" t="shared" si="8" ref="H53:AQ53">IF(H8=0,"",-H8+$B8)</f>
        <v>-0.16999999999999998</v>
      </c>
      <c r="I53">
        <f t="shared" si="8"/>
        <v>-0.25</v>
      </c>
      <c r="J53">
        <f t="shared" si="8"/>
        <v>-0.12000000000000001</v>
      </c>
      <c r="M53">
        <f t="shared" si="8"/>
        <v>-0.87</v>
      </c>
      <c r="N53">
        <f t="shared" si="8"/>
        <v>-0.7</v>
      </c>
      <c r="R53">
        <f t="shared" si="8"/>
        <v>0</v>
      </c>
      <c r="T53">
        <f t="shared" si="8"/>
        <v>0.020000000000000004</v>
      </c>
      <c r="U53">
        <f t="shared" si="8"/>
        <v>0.015</v>
      </c>
      <c r="W53">
        <f t="shared" si="8"/>
        <v>0.015</v>
      </c>
      <c r="X53">
        <f t="shared" si="8"/>
        <v>0.015</v>
      </c>
      <c r="Y53">
        <f t="shared" si="8"/>
        <v>0.010000000000000002</v>
      </c>
      <c r="Z53">
        <f t="shared" si="8"/>
        <v>0</v>
      </c>
      <c r="AA53">
        <f t="shared" si="8"/>
        <v>-0.009999999999999995</v>
      </c>
      <c r="AB53">
        <f t="shared" si="8"/>
        <v>-0.045</v>
      </c>
      <c r="AC53">
        <f t="shared" si="8"/>
        <v>0.020000000000000004</v>
      </c>
      <c r="AD53">
        <f t="shared" si="8"/>
        <v>-0.039999999999999994</v>
      </c>
      <c r="AE53">
        <f t="shared" si="8"/>
        <v>-0.03</v>
      </c>
      <c r="AF53">
        <f t="shared" si="8"/>
        <v>0.020000000000000004</v>
      </c>
      <c r="AH53">
        <f t="shared" si="8"/>
        <v>0.020000000000000004</v>
      </c>
      <c r="AJ53">
        <f t="shared" si="8"/>
        <v>0.010000000000000002</v>
      </c>
      <c r="AK53">
        <f t="shared" si="8"/>
        <v>-0.03</v>
      </c>
      <c r="AL53">
        <f t="shared" si="8"/>
        <v>-0.03</v>
      </c>
      <c r="AM53">
        <f t="shared" si="8"/>
        <v>-0.03</v>
      </c>
      <c r="AN53">
        <f t="shared" si="8"/>
        <v>-0.11</v>
      </c>
      <c r="AO53">
        <f t="shared" si="8"/>
        <v>-0.16999999999999998</v>
      </c>
      <c r="AP53">
        <f t="shared" si="8"/>
        <v>-0.039999999999999994</v>
      </c>
      <c r="AQ53">
        <f t="shared" si="8"/>
        <v>0.020000000000000004</v>
      </c>
      <c r="AR53">
        <f t="shared" si="2"/>
        <v>-0.020000000000000004</v>
      </c>
      <c r="AT53">
        <f t="shared" si="3"/>
        <v>-0.32</v>
      </c>
      <c r="AU53">
        <f t="shared" si="3"/>
        <v>-0.4</v>
      </c>
      <c r="AV53">
        <f t="shared" si="4"/>
        <v>-0.45</v>
      </c>
      <c r="AW53">
        <f t="shared" si="4"/>
        <v>-0.69</v>
      </c>
      <c r="AX53">
        <f t="shared" si="5"/>
        <v>-0.7899999999999999</v>
      </c>
      <c r="AY53">
        <f t="shared" si="5"/>
        <v>-0.6</v>
      </c>
      <c r="AZ53">
        <f t="shared" si="6"/>
        <v>-0.5599999999999999</v>
      </c>
    </row>
    <row r="54" spans="2:52" ht="12.75">
      <c r="B54">
        <f t="shared" si="7"/>
        <v>0.07</v>
      </c>
      <c r="G54" t="s">
        <v>11</v>
      </c>
      <c r="H54">
        <f aca="true" t="shared" si="9" ref="H54:AQ54">IF(H9=0,"",-H9+$B9)</f>
        <v>-0.009999999999999995</v>
      </c>
      <c r="J54">
        <f t="shared" si="9"/>
        <v>0.020000000000000004</v>
      </c>
      <c r="N54">
        <f t="shared" si="9"/>
        <v>-0.46</v>
      </c>
      <c r="T54">
        <f t="shared" si="9"/>
        <v>0.030000000000000006</v>
      </c>
      <c r="U54">
        <f t="shared" si="9"/>
        <v>0.010000000000000009</v>
      </c>
      <c r="W54">
        <f t="shared" si="9"/>
        <v>0.020000000000000004</v>
      </c>
      <c r="X54">
        <f t="shared" si="9"/>
        <v>0.020000000000000004</v>
      </c>
      <c r="Y54">
        <f t="shared" si="9"/>
        <v>0.020000000000000004</v>
      </c>
      <c r="Z54">
        <f t="shared" si="9"/>
        <v>0.020000000000000004</v>
      </c>
      <c r="AA54">
        <f t="shared" si="9"/>
        <v>0.020000000000000004</v>
      </c>
      <c r="AB54">
        <f t="shared" si="9"/>
        <v>0.010000000000000009</v>
      </c>
      <c r="AC54">
        <f t="shared" si="9"/>
        <v>0.02500000000000001</v>
      </c>
      <c r="AD54">
        <f t="shared" si="9"/>
        <v>0.030000000000000006</v>
      </c>
      <c r="AE54">
        <f t="shared" si="9"/>
        <v>0.015000000000000006</v>
      </c>
      <c r="AH54">
        <f t="shared" si="9"/>
        <v>0.020000000000000004</v>
      </c>
      <c r="AJ54">
        <f t="shared" si="9"/>
        <v>0.030000000000000006</v>
      </c>
      <c r="AK54">
        <f t="shared" si="9"/>
        <v>0.010000000000000009</v>
      </c>
      <c r="AL54">
        <f t="shared" si="9"/>
        <v>0.010000000000000009</v>
      </c>
      <c r="AM54">
        <f t="shared" si="9"/>
        <v>0.010000000000000009</v>
      </c>
      <c r="AN54">
        <f t="shared" si="9"/>
        <v>-0.09</v>
      </c>
      <c r="AO54">
        <f t="shared" si="9"/>
        <v>-0.1</v>
      </c>
      <c r="AP54">
        <f t="shared" si="9"/>
        <v>-0.009999999999999995</v>
      </c>
      <c r="AQ54">
        <f t="shared" si="9"/>
        <v>0.020000000000000004</v>
      </c>
      <c r="AR54">
        <f t="shared" si="2"/>
        <v>0.020000000000000004</v>
      </c>
      <c r="AT54">
        <f t="shared" si="3"/>
        <v>-0.31</v>
      </c>
      <c r="AU54">
        <f t="shared" si="3"/>
        <v>-0.21999999999999997</v>
      </c>
      <c r="AV54">
        <f t="shared" si="4"/>
        <v>-0.27999999999999997</v>
      </c>
      <c r="AW54">
        <f t="shared" si="4"/>
        <v>-0.55</v>
      </c>
      <c r="AX54">
        <f t="shared" si="5"/>
        <v>-0.5700000000000001</v>
      </c>
      <c r="AY54">
        <f t="shared" si="5"/>
        <v>-0.31</v>
      </c>
      <c r="AZ54">
        <f t="shared" si="6"/>
        <v>-0.25</v>
      </c>
    </row>
    <row r="55" spans="2:52" ht="12.75">
      <c r="B55">
        <f t="shared" si="7"/>
        <v>0.08</v>
      </c>
      <c r="G55" t="s">
        <v>29</v>
      </c>
      <c r="AD55">
        <f>IF(AD10=0,"",-AD10+$B10)</f>
        <v>0.009999999999999995</v>
      </c>
      <c r="AE55">
        <f>IF(AE10=0,"",-AE10+$B10)</f>
        <v>0</v>
      </c>
      <c r="AH55">
        <f>IF(AH10=0,"",-AH10+$B10)</f>
        <v>0.020000000000000004</v>
      </c>
      <c r="AJ55">
        <f aca="true" t="shared" si="10" ref="AJ55:AQ55">IF(AJ10=0,"",-AJ10+$B10)</f>
        <v>0.03</v>
      </c>
      <c r="AK55">
        <f t="shared" si="10"/>
        <v>-0.009999999999999995</v>
      </c>
      <c r="AL55">
        <f t="shared" si="10"/>
        <v>-0.015</v>
      </c>
      <c r="AM55">
        <f t="shared" si="10"/>
        <v>0.009999999999999995</v>
      </c>
      <c r="AN55">
        <f t="shared" si="10"/>
        <v>-0.13</v>
      </c>
      <c r="AO55">
        <f t="shared" si="10"/>
        <v>-0.15000000000000002</v>
      </c>
      <c r="AP55">
        <f t="shared" si="10"/>
        <v>-0.009999999999999995</v>
      </c>
      <c r="AQ55">
        <f t="shared" si="10"/>
        <v>0.020000000000000004</v>
      </c>
      <c r="AR55">
        <f t="shared" si="2"/>
        <v>0.009999999999999995</v>
      </c>
      <c r="AT55">
        <f t="shared" si="3"/>
        <v>-0.39999999999999997</v>
      </c>
      <c r="AU55">
        <f t="shared" si="3"/>
        <v>-0.32999999999999996</v>
      </c>
      <c r="AV55">
        <f t="shared" si="4"/>
        <v>-0.32</v>
      </c>
      <c r="AW55">
        <f t="shared" si="4"/>
        <v>-0.61</v>
      </c>
      <c r="AX55">
        <f t="shared" si="5"/>
        <v>-0.62</v>
      </c>
      <c r="AY55">
        <f t="shared" si="5"/>
        <v>-0.35</v>
      </c>
      <c r="AZ55">
        <f t="shared" si="6"/>
        <v>-0.25</v>
      </c>
    </row>
    <row r="56" spans="2:52" ht="12.75">
      <c r="B56">
        <f t="shared" si="7"/>
        <v>0</v>
      </c>
      <c r="G56" t="s">
        <v>12</v>
      </c>
      <c r="H56">
        <f aca="true" t="shared" si="11" ref="H56:AQ56">IF(H11=0,"",-H11+$B11)</f>
        <v>-0.23</v>
      </c>
      <c r="I56">
        <f t="shared" si="11"/>
        <v>-0.3</v>
      </c>
      <c r="J56">
        <f t="shared" si="11"/>
        <v>-0.12</v>
      </c>
      <c r="L56">
        <f t="shared" si="11"/>
      </c>
      <c r="M56">
        <f t="shared" si="11"/>
      </c>
      <c r="N56">
        <f t="shared" si="11"/>
        <v>-0.49</v>
      </c>
      <c r="P56">
        <f t="shared" si="11"/>
        <v>-1.02</v>
      </c>
      <c r="S56">
        <f t="shared" si="11"/>
        <v>-0.03</v>
      </c>
      <c r="W56">
        <f t="shared" si="11"/>
        <v>-0.03</v>
      </c>
      <c r="X56">
        <f t="shared" si="11"/>
        <v>0.06</v>
      </c>
      <c r="Y56">
        <f t="shared" si="11"/>
        <v>0.01</v>
      </c>
      <c r="Z56">
        <f t="shared" si="11"/>
        <v>0.06</v>
      </c>
      <c r="AB56">
        <f t="shared" si="11"/>
        <v>-0.03</v>
      </c>
      <c r="AC56">
        <f t="shared" si="11"/>
        <v>0.08</v>
      </c>
      <c r="AH56">
        <f t="shared" si="11"/>
        <v>0.05</v>
      </c>
      <c r="AJ56">
        <f t="shared" si="11"/>
        <v>0.06</v>
      </c>
      <c r="AK56">
        <f t="shared" si="11"/>
        <v>0.02</v>
      </c>
      <c r="AM56">
        <f t="shared" si="11"/>
        <v>0.01</v>
      </c>
      <c r="AN56">
        <f t="shared" si="11"/>
        <v>-0.09</v>
      </c>
      <c r="AO56">
        <f t="shared" si="11"/>
        <v>-0.12</v>
      </c>
      <c r="AP56">
        <f t="shared" si="11"/>
        <v>-0.07</v>
      </c>
      <c r="AQ56">
        <f t="shared" si="11"/>
        <v>-0.06</v>
      </c>
      <c r="AR56">
        <f t="shared" si="2"/>
        <v>0.05</v>
      </c>
      <c r="AT56">
        <f t="shared" si="3"/>
        <v>-0.23</v>
      </c>
      <c r="AU56">
        <f t="shared" si="3"/>
        <v>-0.27</v>
      </c>
      <c r="AV56">
        <f t="shared" si="4"/>
        <v>-0.31</v>
      </c>
      <c r="AW56">
        <f t="shared" si="4"/>
        <v>-0.42</v>
      </c>
      <c r="AZ56">
        <f t="shared" si="6"/>
        <v>-0.45</v>
      </c>
    </row>
    <row r="57" spans="2:52" ht="12.75">
      <c r="B57">
        <f t="shared" si="7"/>
        <v>0.08</v>
      </c>
      <c r="G57" t="s">
        <v>5</v>
      </c>
      <c r="H57">
        <f aca="true" t="shared" si="12" ref="H57:AQ57">IF(H12=0,"",-H12+$B12)</f>
        <v>-0.21999999999999997</v>
      </c>
      <c r="I57">
        <f t="shared" si="12"/>
        <v>-0.2</v>
      </c>
      <c r="J57">
        <f t="shared" si="12"/>
        <v>-0.16999999999999998</v>
      </c>
      <c r="L57">
        <f t="shared" si="12"/>
        <v>-0.68</v>
      </c>
      <c r="M57">
        <f t="shared" si="12"/>
        <v>-0.65</v>
      </c>
      <c r="N57">
        <f t="shared" si="12"/>
        <v>-0.51</v>
      </c>
      <c r="P57">
        <f t="shared" si="12"/>
        <v>-0.77</v>
      </c>
      <c r="R57">
        <f t="shared" si="12"/>
        <v>-0.009999999999999995</v>
      </c>
      <c r="S57">
        <f t="shared" si="12"/>
        <v>-0.009999999999999995</v>
      </c>
      <c r="W57">
        <f t="shared" si="12"/>
        <v>0.03</v>
      </c>
      <c r="X57">
        <f t="shared" si="12"/>
        <v>0.03</v>
      </c>
      <c r="Y57">
        <f t="shared" si="12"/>
        <v>0.03</v>
      </c>
      <c r="Z57">
        <f t="shared" si="12"/>
        <v>0.03</v>
      </c>
      <c r="AB57">
        <f t="shared" si="12"/>
        <v>0.020000000000000004</v>
      </c>
      <c r="AC57">
        <f t="shared" si="12"/>
        <v>0.009999999999999995</v>
      </c>
      <c r="AD57">
        <f t="shared" si="12"/>
        <v>0.009999999999999995</v>
      </c>
      <c r="AE57">
        <f t="shared" si="12"/>
        <v>0.020000000000000004</v>
      </c>
      <c r="AF57">
        <f t="shared" si="12"/>
        <v>0.009999999999999995</v>
      </c>
      <c r="AG57">
        <f t="shared" si="12"/>
        <v>0.009999999999999995</v>
      </c>
      <c r="AH57">
        <f t="shared" si="12"/>
        <v>0.13</v>
      </c>
      <c r="AJ57">
        <f t="shared" si="12"/>
        <v>0.03</v>
      </c>
      <c r="AK57">
        <f t="shared" si="12"/>
        <v>0.025</v>
      </c>
      <c r="AL57">
        <f t="shared" si="12"/>
        <v>0.020000000000000004</v>
      </c>
      <c r="AM57">
        <f t="shared" si="12"/>
        <v>0.020000000000000004</v>
      </c>
      <c r="AN57">
        <f t="shared" si="12"/>
        <v>0</v>
      </c>
      <c r="AO57">
        <f t="shared" si="12"/>
        <v>-0.06000000000000001</v>
      </c>
      <c r="AP57">
        <f t="shared" si="12"/>
        <v>-0.009999999999999995</v>
      </c>
      <c r="AQ57">
        <f t="shared" si="12"/>
        <v>0.020000000000000004</v>
      </c>
      <c r="AR57">
        <f t="shared" si="2"/>
        <v>0.03</v>
      </c>
      <c r="AS57">
        <f t="shared" si="2"/>
        <v>-0.009999999999999995</v>
      </c>
      <c r="AT57">
        <f t="shared" si="3"/>
        <v>-0.15999999999999998</v>
      </c>
      <c r="AU57">
        <f t="shared" si="3"/>
        <v>-0.21999999999999997</v>
      </c>
      <c r="AV57">
        <f t="shared" si="4"/>
        <v>-0.24</v>
      </c>
      <c r="AW57">
        <f t="shared" si="4"/>
        <v>-0.47000000000000003</v>
      </c>
      <c r="AX57">
        <f t="shared" si="5"/>
        <v>-0.38999999999999996</v>
      </c>
      <c r="AY57">
        <f t="shared" si="5"/>
        <v>-0.27999999999999997</v>
      </c>
      <c r="AZ57">
        <f t="shared" si="6"/>
        <v>-0.29</v>
      </c>
    </row>
    <row r="58" spans="2:52" ht="12.75">
      <c r="B58">
        <f t="shared" si="7"/>
        <v>0.03</v>
      </c>
      <c r="G58" t="s">
        <v>7</v>
      </c>
      <c r="H58">
        <f aca="true" t="shared" si="13" ref="H58:AQ58">IF(H13=0,"",-H13+$B13)</f>
        <v>-0.98</v>
      </c>
      <c r="I58">
        <f t="shared" si="13"/>
        <v>-0.97</v>
      </c>
      <c r="J58">
        <f t="shared" si="13"/>
        <v>-0.86</v>
      </c>
      <c r="L58">
        <f t="shared" si="13"/>
        <v>-1.3599999999999999</v>
      </c>
      <c r="M58">
        <f t="shared" si="13"/>
        <v>-1.32</v>
      </c>
      <c r="N58">
        <f t="shared" si="13"/>
        <v>-1.39</v>
      </c>
      <c r="P58">
        <f t="shared" si="13"/>
        <v>-1.01</v>
      </c>
      <c r="R58">
        <f t="shared" si="13"/>
        <v>-0.6799999999999999</v>
      </c>
      <c r="S58">
        <f t="shared" si="13"/>
        <v>-0.6799999999999999</v>
      </c>
      <c r="W58">
        <f t="shared" si="13"/>
        <v>-0.6599999999999999</v>
      </c>
      <c r="X58">
        <f t="shared" si="13"/>
        <v>-0.64</v>
      </c>
      <c r="Y58">
        <f t="shared" si="13"/>
        <v>-0.95</v>
      </c>
      <c r="Z58">
        <f t="shared" si="13"/>
        <v>-0.58</v>
      </c>
      <c r="AB58">
        <f t="shared" si="13"/>
        <v>-0.75</v>
      </c>
      <c r="AC58">
        <f t="shared" si="13"/>
        <v>-0.5399999999999999</v>
      </c>
      <c r="AD58">
        <f t="shared" si="13"/>
        <v>-0.6799999999999999</v>
      </c>
      <c r="AE58">
        <f t="shared" si="13"/>
        <v>-0.7</v>
      </c>
      <c r="AF58">
        <f t="shared" si="13"/>
        <v>-0.62</v>
      </c>
      <c r="AG58">
        <f t="shared" si="13"/>
        <v>-0.6799999999999999</v>
      </c>
      <c r="AH58">
        <f t="shared" si="13"/>
        <v>-0.5399999999999999</v>
      </c>
      <c r="AJ58">
        <f t="shared" si="13"/>
        <v>-0.5</v>
      </c>
      <c r="AK58">
        <f t="shared" si="13"/>
        <v>-0.62</v>
      </c>
      <c r="AL58">
        <f t="shared" si="13"/>
        <v>-0.6</v>
      </c>
      <c r="AM58">
        <f t="shared" si="13"/>
        <v>-0.62</v>
      </c>
      <c r="AN58">
        <f t="shared" si="13"/>
        <v>-0.73</v>
      </c>
      <c r="AO58">
        <f t="shared" si="13"/>
        <v>-0.7899999999999999</v>
      </c>
      <c r="AP58">
        <f t="shared" si="13"/>
        <v>-0.8099999999999999</v>
      </c>
      <c r="AQ58">
        <f t="shared" si="13"/>
        <v>-0.45999999999999996</v>
      </c>
      <c r="AR58">
        <f t="shared" si="2"/>
        <v>-0.53</v>
      </c>
      <c r="AS58">
        <f t="shared" si="2"/>
        <v>-0.7899999999999999</v>
      </c>
      <c r="AT58">
        <f t="shared" si="3"/>
        <v>-0.7999999999999999</v>
      </c>
      <c r="AU58">
        <f t="shared" si="3"/>
        <v>-0.87</v>
      </c>
      <c r="AV58">
        <f t="shared" si="4"/>
        <v>-0.9299999999999999</v>
      </c>
      <c r="AW58">
        <f t="shared" si="4"/>
        <v>-1.06</v>
      </c>
      <c r="AX58">
        <f t="shared" si="5"/>
        <v>-1.24</v>
      </c>
      <c r="AY58">
        <f t="shared" si="5"/>
        <v>-0.98</v>
      </c>
      <c r="AZ58">
        <f t="shared" si="6"/>
        <v>-1</v>
      </c>
    </row>
    <row r="59" spans="2:52" ht="12.75">
      <c r="B59">
        <f t="shared" si="7"/>
        <v>0.09</v>
      </c>
      <c r="G59" t="s">
        <v>23</v>
      </c>
      <c r="AC59">
        <f aca="true" t="shared" si="14" ref="AC59:AH59">IF(AC14=0,"",-AC14+$B14)</f>
        <v>-0.74</v>
      </c>
      <c r="AD59">
        <f t="shared" si="14"/>
        <v>-0.7100000000000001</v>
      </c>
      <c r="AE59">
        <f t="shared" si="14"/>
        <v>-0.75</v>
      </c>
      <c r="AF59">
        <f t="shared" si="14"/>
        <v>-0.65</v>
      </c>
      <c r="AG59">
        <f t="shared" si="14"/>
        <v>-0.52</v>
      </c>
      <c r="AH59">
        <f t="shared" si="14"/>
        <v>-0.51</v>
      </c>
      <c r="AJ59">
        <f aca="true" t="shared" si="15" ref="AJ59:AQ60">IF(AJ14=0,"",-AJ14+$B14)</f>
        <v>-0.62</v>
      </c>
      <c r="AK59">
        <f t="shared" si="15"/>
        <v>-0.66</v>
      </c>
      <c r="AL59">
        <f t="shared" si="15"/>
        <v>-0.67</v>
      </c>
      <c r="AM59">
        <f t="shared" si="15"/>
        <v>-0.64</v>
      </c>
      <c r="AN59">
        <f t="shared" si="15"/>
        <v>-0.74</v>
      </c>
      <c r="AO59">
        <f t="shared" si="15"/>
        <v>-0.81</v>
      </c>
      <c r="AP59">
        <f t="shared" si="15"/>
        <v>-0.86</v>
      </c>
      <c r="AQ59">
        <f t="shared" si="15"/>
        <v>-0.67</v>
      </c>
      <c r="AR59">
        <f t="shared" si="2"/>
        <v>-0.5800000000000001</v>
      </c>
      <c r="AS59">
        <f t="shared" si="2"/>
        <v>-0.76</v>
      </c>
      <c r="AT59">
        <f t="shared" si="3"/>
        <v>-0.78</v>
      </c>
      <c r="AU59">
        <f t="shared" si="3"/>
        <v>-0.86</v>
      </c>
      <c r="AV59">
        <f t="shared" si="4"/>
        <v>-0.9700000000000001</v>
      </c>
      <c r="AW59">
        <f t="shared" si="4"/>
        <v>-1.0599999999999998</v>
      </c>
      <c r="AX59">
        <f t="shared" si="5"/>
        <v>-1.16</v>
      </c>
      <c r="AY59">
        <f t="shared" si="5"/>
        <v>-1.1099999999999999</v>
      </c>
      <c r="AZ59">
        <f t="shared" si="6"/>
        <v>-1.16</v>
      </c>
    </row>
    <row r="60" spans="2:52" ht="12.75">
      <c r="B60">
        <f t="shared" si="7"/>
        <v>0.04</v>
      </c>
      <c r="C60" s="1"/>
      <c r="G60" t="s">
        <v>28</v>
      </c>
      <c r="AE60">
        <f>IF(AE15=0,"",-AE15+$B15)</f>
        <v>-0.15</v>
      </c>
      <c r="AF60">
        <f>IF(AF15=0,"",-AF15+$B15)</f>
      </c>
      <c r="AG60">
        <f>IF(AG15=0,"",-AG15+$B15)</f>
        <v>-0.13999999999999999</v>
      </c>
      <c r="AH60">
        <f>IF(AH15=0,"",-AH15+$B15)</f>
        <v>-0.10999999999999999</v>
      </c>
      <c r="AJ60">
        <f t="shared" si="15"/>
        <v>0.08</v>
      </c>
      <c r="AK60">
        <f t="shared" si="15"/>
        <v>-0.019999999999999997</v>
      </c>
      <c r="AL60">
        <f t="shared" si="15"/>
        <v>-0.019999999999999997</v>
      </c>
      <c r="AM60">
        <f t="shared" si="15"/>
        <v>-0.049999999999999996</v>
      </c>
      <c r="AN60">
        <f t="shared" si="15"/>
        <v>-0.12</v>
      </c>
      <c r="AO60">
        <f t="shared" si="15"/>
        <v>-0.15</v>
      </c>
      <c r="AP60">
        <f t="shared" si="15"/>
        <v>-0.13999999999999999</v>
      </c>
      <c r="AQ60">
        <f t="shared" si="15"/>
        <v>0.19</v>
      </c>
      <c r="AR60">
        <f t="shared" si="2"/>
        <v>0.13</v>
      </c>
      <c r="AS60">
        <f t="shared" si="2"/>
        <v>-0.07999999999999999</v>
      </c>
      <c r="AT60">
        <f t="shared" si="3"/>
        <v>-0.15</v>
      </c>
      <c r="AU60">
        <f t="shared" si="3"/>
        <v>-0.22</v>
      </c>
      <c r="AV60">
        <f t="shared" si="4"/>
        <v>-0.30000000000000004</v>
      </c>
      <c r="AW60">
        <f t="shared" si="4"/>
        <v>-0.39</v>
      </c>
      <c r="AX60">
        <f t="shared" si="5"/>
        <v>-0.39</v>
      </c>
      <c r="AY60">
        <f t="shared" si="5"/>
        <v>-0.33</v>
      </c>
      <c r="AZ60">
        <f t="shared" si="6"/>
        <v>-0.35000000000000003</v>
      </c>
    </row>
    <row r="61" spans="2:52" ht="12.75">
      <c r="B61">
        <f>B24</f>
        <v>0.12</v>
      </c>
      <c r="C61" s="1"/>
      <c r="G61" t="str">
        <f>G24</f>
        <v>NF1 </v>
      </c>
      <c r="H61">
        <f>IF(H24=0,"",-H24+$B24)</f>
        <v>-0.41000000000000003</v>
      </c>
      <c r="S61">
        <f>IF(S24=0,"",-S24+$B24)</f>
        <v>-0.3</v>
      </c>
      <c r="V61">
        <f>IF(V24=0,"",-V24+$B24)</f>
        <v>-0.34</v>
      </c>
      <c r="AA61">
        <f>IF(AA24=0,"",-AA24+$B24)</f>
        <v>-0.2</v>
      </c>
      <c r="AD61">
        <f>IF(AD24=0,"",-AD24+$B24)</f>
        <v>-0.3</v>
      </c>
      <c r="AH61">
        <f>IF(AH24=0,"",-AH24+$B24)</f>
        <v>-0.29</v>
      </c>
      <c r="AM61">
        <f>IF(AM24=0,"",-AM24+$B24)</f>
        <v>-0.3</v>
      </c>
      <c r="AQ61">
        <f>IF(AQ24=0,"",-AQ24+$B24)</f>
        <v>-0.14</v>
      </c>
      <c r="AT61">
        <f aca="true" t="shared" si="16" ref="AT61:AU64">IF(AT24=0,"",-AT24+$B24)</f>
        <v>-0.28</v>
      </c>
      <c r="AU61">
        <f t="shared" si="16"/>
        <v>-0.38</v>
      </c>
      <c r="AV61">
        <f aca="true" t="shared" si="17" ref="AV61:AW64">IF(AV24=0,"",-AV24+$B24)</f>
        <v>-0.36</v>
      </c>
      <c r="AW61">
        <f t="shared" si="17"/>
        <v>-0.45999999999999996</v>
      </c>
      <c r="AX61">
        <f aca="true" t="shared" si="18" ref="AX61:AY64">IF(AX24=0,"",-AX24+$B24)</f>
        <v>-0.58</v>
      </c>
      <c r="AY61">
        <f t="shared" si="18"/>
        <v>-0.56</v>
      </c>
      <c r="AZ61">
        <f aca="true" t="shared" si="19" ref="AZ61:BA64">IF(AZ24=0,"",-AZ24+$B24)</f>
        <v>-0.57</v>
      </c>
    </row>
    <row r="62" spans="2:52" ht="12.75">
      <c r="B62">
        <f>B25</f>
        <v>0.07</v>
      </c>
      <c r="C62" s="1"/>
      <c r="G62" t="str">
        <f>G25</f>
        <v>NF2</v>
      </c>
      <c r="H62">
        <f>IF(H25=0,"",-H25+$B25)</f>
        <v>-0.8899999999999999</v>
      </c>
      <c r="K62">
        <f>IF(K25=0,"",-K25+$B25)</f>
        <v>-0.6299999999999999</v>
      </c>
      <c r="M62">
        <f>IF(M25=0,"",-M25+$B25)</f>
        <v>-0.8</v>
      </c>
      <c r="N62">
        <f>IF(N25=0,"",-N25+$B25)</f>
        <v>-0.6299999999999999</v>
      </c>
      <c r="S62">
        <f>IF(S25=0,"",-S25+$B25)</f>
        <v>-0.6499999999999999</v>
      </c>
      <c r="V62">
        <f>IF(V25=0,"",-V25+$B25)</f>
        <v>-0.6799999999999999</v>
      </c>
      <c r="AA62">
        <f>IF(AA25=0,"",-AA25+$B25)</f>
        <v>-0.5900000000000001</v>
      </c>
      <c r="AD62">
        <f>IF(AD25=0,"",-AD25+$B25)</f>
        <v>-0.6799999999999999</v>
      </c>
      <c r="AH62">
        <f>IF(AH25=0,"",-AH25+$B25)</f>
        <v>-0.6299999999999999</v>
      </c>
      <c r="AM62">
        <f>IF(AM25=0,"",-AM25+$B25)</f>
        <v>-0.6599999999999999</v>
      </c>
      <c r="AQ62">
        <f>IF(AQ25=0,"",-AQ25+$B25)</f>
        <v>-0.53</v>
      </c>
      <c r="AT62">
        <f t="shared" si="16"/>
        <v>-0.75</v>
      </c>
      <c r="AU62">
        <f t="shared" si="16"/>
        <v>-0.72</v>
      </c>
      <c r="AV62">
        <f t="shared" si="17"/>
        <v>-0.8500000000000001</v>
      </c>
      <c r="AW62">
        <f t="shared" si="17"/>
        <v>-0.8300000000000001</v>
      </c>
      <c r="AX62">
        <f t="shared" si="18"/>
        <v>-0.8500000000000001</v>
      </c>
      <c r="AY62">
        <f t="shared" si="18"/>
        <v>-0.8600000000000001</v>
      </c>
      <c r="AZ62">
        <f t="shared" si="19"/>
        <v>-0.8699999999999999</v>
      </c>
    </row>
    <row r="63" spans="2:52" ht="12.75">
      <c r="B63">
        <f>B26</f>
        <v>0.14</v>
      </c>
      <c r="C63" s="1"/>
      <c r="G63" t="str">
        <f>G26</f>
        <v>NF2b</v>
      </c>
      <c r="AH63">
        <f>IF(AH26=0,"",-AH26+$B26)</f>
        <v>-0.82</v>
      </c>
      <c r="AM63">
        <f>IF(AM26=0,"",-AM26+$B26)</f>
        <v>-0.78</v>
      </c>
      <c r="AQ63">
        <f>IF(AQ26=0,"",-AQ26+$B26)</f>
        <v>-0.7</v>
      </c>
      <c r="AT63">
        <f t="shared" si="16"/>
        <v>-0.75</v>
      </c>
      <c r="AU63">
        <f t="shared" si="16"/>
        <v>-0.74</v>
      </c>
      <c r="AV63">
        <f t="shared" si="17"/>
        <v>-0.9500000000000001</v>
      </c>
      <c r="AW63">
        <f t="shared" si="17"/>
        <v>-0.93</v>
      </c>
      <c r="AX63">
        <f t="shared" si="18"/>
        <v>-1.0099999999999998</v>
      </c>
      <c r="AY63">
        <f t="shared" si="18"/>
        <v>-0.85</v>
      </c>
      <c r="AZ63">
        <f t="shared" si="19"/>
        <v>-0.84</v>
      </c>
    </row>
    <row r="64" spans="2:52" ht="12.75">
      <c r="B64">
        <f>B27</f>
        <v>0.1</v>
      </c>
      <c r="C64" s="1"/>
      <c r="F64" t="s">
        <v>21</v>
      </c>
      <c r="G64" t="str">
        <f>G27</f>
        <v>NF4</v>
      </c>
      <c r="H64">
        <f>IF(H27=0,"",-H27+$B27)</f>
        <v>-0.47</v>
      </c>
      <c r="M64">
        <f>IF(M27=0,"",-M27+$B27)</f>
        <v>-0.32999999999999996</v>
      </c>
      <c r="N64">
        <f>IF(N27=0,"",-N27+$B27)</f>
        <v>-0.24000000000000002</v>
      </c>
      <c r="S64">
        <f>IF(S27=0,"",-S27+$B27)</f>
        <v>-0.23</v>
      </c>
      <c r="AA64">
        <f>IF(AA27=0,"",-AA27+$B27)</f>
        <v>-0.18999999999999997</v>
      </c>
      <c r="AD64">
        <f>IF(AD27=0,"",-AD27+$B27)</f>
        <v>-0.29000000000000004</v>
      </c>
      <c r="AH64">
        <f>IF(AH27=0,"",-AH27+$B27)</f>
        <v>-0.29000000000000004</v>
      </c>
      <c r="AM64">
        <f>IF(AM27=0,"",-AM27+$B27)</f>
        <v>-0.27</v>
      </c>
      <c r="AQ64">
        <f>IF(AQ27=0,"",-AQ27+$B27)</f>
        <v>-0.19999999999999998</v>
      </c>
      <c r="AT64">
        <f t="shared" si="16"/>
        <v>-0.16</v>
      </c>
      <c r="AU64">
        <f t="shared" si="16"/>
        <v>-0.4</v>
      </c>
      <c r="AV64">
        <f t="shared" si="17"/>
        <v>-0.48</v>
      </c>
      <c r="AW64">
        <f t="shared" si="17"/>
        <v>-0.52</v>
      </c>
      <c r="AX64">
        <f t="shared" si="18"/>
        <v>-0.66</v>
      </c>
      <c r="AY64">
        <f t="shared" si="18"/>
        <v>-0.62</v>
      </c>
      <c r="AZ64">
        <f t="shared" si="19"/>
        <v>-0.63</v>
      </c>
    </row>
    <row r="65" spans="2:52" ht="12.75">
      <c r="B65">
        <f>B31</f>
        <v>0.04</v>
      </c>
      <c r="G65" t="str">
        <f aca="true" t="shared" si="20" ref="G65:G78">G31</f>
        <v>ceh 1</v>
      </c>
      <c r="AP65">
        <f aca="true" t="shared" si="21" ref="AP65:AU66">IF(AP31=0,"",-AP31+$B31)</f>
        <v>-0.07999999999999999</v>
      </c>
      <c r="AQ65">
        <f t="shared" si="21"/>
        <v>0.16</v>
      </c>
      <c r="AR65">
        <f t="shared" si="21"/>
        <v>0.27999999999999997</v>
      </c>
      <c r="AS65">
        <f t="shared" si="21"/>
        <v>0.1</v>
      </c>
      <c r="AT65">
        <f t="shared" si="21"/>
        <v>-0.10999999999999999</v>
      </c>
      <c r="AU65">
        <f t="shared" si="21"/>
        <v>-0.28</v>
      </c>
      <c r="AV65">
        <f aca="true" t="shared" si="22" ref="AV65:AW67">IF(AV31=0,"",-AV31+$B31)</f>
        <v>-0.42000000000000004</v>
      </c>
      <c r="AW65">
        <f t="shared" si="22"/>
        <v>-0.6699999999999999</v>
      </c>
      <c r="AX65">
        <f aca="true" t="shared" si="23" ref="AX65:AY78">IF(AX31=0,"",-AX31+$B31)</f>
        <v>-0.75</v>
      </c>
      <c r="AY65">
        <f t="shared" si="23"/>
        <v>-0.52</v>
      </c>
      <c r="AZ65">
        <f aca="true" t="shared" si="24" ref="AZ65:BA78">IF(AZ31=0,"",-AZ31+$B31)</f>
        <v>-0.5</v>
      </c>
    </row>
    <row r="66" spans="2:52" ht="12.75">
      <c r="B66">
        <f aca="true" t="shared" si="25" ref="B66:B78">B32</f>
        <v>0.71</v>
      </c>
      <c r="G66" t="str">
        <f t="shared" si="20"/>
        <v>ceh2</v>
      </c>
      <c r="AP66">
        <f>IF(AP32=0,"",-AP32+$B32)</f>
        <v>-0.79</v>
      </c>
      <c r="AQ66">
        <f>IF(AQ32=0,"",-AQ32+$B32)</f>
        <v>-0.5</v>
      </c>
      <c r="AR66">
        <f aca="true" t="shared" si="26" ref="AR66:AS77">IF(AR32=0,"",-AR32+$B32)</f>
        <v>-0.45999999999999996</v>
      </c>
      <c r="AS66">
        <f t="shared" si="26"/>
        <v>-0.6200000000000001</v>
      </c>
      <c r="AT66">
        <f t="shared" si="21"/>
        <v>-0.47</v>
      </c>
      <c r="AU66">
        <f t="shared" si="21"/>
        <v>-0.79</v>
      </c>
      <c r="AV66">
        <f t="shared" si="22"/>
        <v>-0.9100000000000001</v>
      </c>
      <c r="AW66">
        <f t="shared" si="22"/>
        <v>-1.01</v>
      </c>
      <c r="AX66">
        <f t="shared" si="23"/>
        <v>-1.26</v>
      </c>
      <c r="AY66">
        <f t="shared" si="23"/>
        <v>-1.11</v>
      </c>
      <c r="AZ66">
        <f t="shared" si="24"/>
        <v>-1.1400000000000001</v>
      </c>
    </row>
    <row r="67" spans="2:52" ht="12.75">
      <c r="B67">
        <f t="shared" si="25"/>
        <v>0.01</v>
      </c>
      <c r="G67" t="str">
        <f t="shared" si="20"/>
        <v>ceh3</v>
      </c>
      <c r="AQ67">
        <f aca="true" t="shared" si="27" ref="AQ67:AQ72">IF(AQ33=0,"",-AQ33+$B33)</f>
        <v>-0.36</v>
      </c>
      <c r="AR67">
        <f t="shared" si="26"/>
        <v>-0.35</v>
      </c>
      <c r="AS67">
        <f t="shared" si="26"/>
        <v>-0.47</v>
      </c>
      <c r="AT67">
        <f>IF(AT33=0,"",-AT33+$B33)</f>
        <v>-0.5</v>
      </c>
      <c r="AU67">
        <f>IF(AU33=0,"",-AU33+$B33)</f>
        <v>-0.5599999999999999</v>
      </c>
      <c r="AV67">
        <f t="shared" si="22"/>
        <v>-0.62</v>
      </c>
      <c r="AW67">
        <f t="shared" si="22"/>
        <v>-0.67</v>
      </c>
      <c r="AX67">
        <f t="shared" si="23"/>
        <v>-0.71</v>
      </c>
      <c r="AY67">
        <f t="shared" si="23"/>
        <v>-0.66</v>
      </c>
      <c r="AZ67">
        <f t="shared" si="24"/>
        <v>-0.6799999999999999</v>
      </c>
    </row>
    <row r="68" spans="2:52" ht="12.75">
      <c r="B68">
        <f t="shared" si="25"/>
        <v>0.07</v>
      </c>
      <c r="G68" t="str">
        <f t="shared" si="20"/>
        <v>ceh4</v>
      </c>
      <c r="AQ68">
        <f t="shared" si="27"/>
        <v>0</v>
      </c>
      <c r="AR68">
        <f t="shared" si="26"/>
        <v>-0.009999999999999995</v>
      </c>
      <c r="AS68">
        <f t="shared" si="26"/>
        <v>-0.09</v>
      </c>
      <c r="AT68">
        <f aca="true" t="shared" si="28" ref="AT68:AU78">IF(AT34=0,"",-AT34+$B34)</f>
        <v>-0.16</v>
      </c>
      <c r="AU68">
        <f t="shared" si="28"/>
        <v>-0.21999999999999997</v>
      </c>
      <c r="AV68">
        <f aca="true" t="shared" si="29" ref="AV68:AW78">IF(AV34=0,"",-AV34+$B34)</f>
        <v>-0.22999999999999998</v>
      </c>
      <c r="AW68">
        <f t="shared" si="29"/>
        <v>-0.41</v>
      </c>
      <c r="AX68">
        <f t="shared" si="23"/>
        <v>-0.39999999999999997</v>
      </c>
      <c r="AY68">
        <f t="shared" si="23"/>
        <v>-0.24</v>
      </c>
      <c r="AZ68">
        <f t="shared" si="24"/>
        <v>-0.22999999999999998</v>
      </c>
    </row>
    <row r="69" spans="2:52" ht="12.75">
      <c r="B69">
        <f t="shared" si="25"/>
        <v>0.05</v>
      </c>
      <c r="G69" t="str">
        <f t="shared" si="20"/>
        <v>ceh5</v>
      </c>
      <c r="AQ69">
        <f t="shared" si="27"/>
        <v>0.13</v>
      </c>
      <c r="AR69">
        <f t="shared" si="26"/>
        <v>0.16999999999999998</v>
      </c>
      <c r="AT69">
        <f t="shared" si="28"/>
        <v>-0.27</v>
      </c>
      <c r="AU69">
        <f t="shared" si="28"/>
        <v>-0.45</v>
      </c>
      <c r="AV69">
        <f t="shared" si="29"/>
        <v>-0.48000000000000004</v>
      </c>
      <c r="AW69">
        <f t="shared" si="29"/>
        <v>-0.73</v>
      </c>
      <c r="AX69">
        <f t="shared" si="23"/>
        <v>-0.84</v>
      </c>
      <c r="AY69">
        <f t="shared" si="23"/>
        <v>-0.7</v>
      </c>
      <c r="AZ69">
        <f t="shared" si="24"/>
        <v>-0.62</v>
      </c>
    </row>
    <row r="70" spans="2:52" ht="12.75">
      <c r="B70">
        <f t="shared" si="25"/>
        <v>0.15</v>
      </c>
      <c r="G70" t="str">
        <f t="shared" si="20"/>
        <v>ceh6</v>
      </c>
      <c r="AO70">
        <f>IF(AO36=0,"",-AO36+$B36)</f>
        <v>-0.05000000000000002</v>
      </c>
      <c r="AP70">
        <f>IF(AP36=0,"",-AP36+$B36)</f>
        <v>-0.1</v>
      </c>
      <c r="AQ70">
        <f t="shared" si="27"/>
        <v>0.42000000000000004</v>
      </c>
      <c r="AR70">
        <f t="shared" si="26"/>
        <v>0.53</v>
      </c>
      <c r="AT70">
        <f t="shared" si="28"/>
        <v>-0.31000000000000005</v>
      </c>
      <c r="AU70">
        <f t="shared" si="28"/>
        <v>-0.5</v>
      </c>
      <c r="AV70">
        <f t="shared" si="29"/>
        <v>-0.58</v>
      </c>
      <c r="AW70">
        <f t="shared" si="29"/>
        <v>-0.73</v>
      </c>
      <c r="AX70">
        <f t="shared" si="23"/>
        <v>-0.8099999999999999</v>
      </c>
      <c r="AY70">
        <f t="shared" si="23"/>
        <v>-0.5499999999999999</v>
      </c>
      <c r="AZ70">
        <f t="shared" si="24"/>
        <v>-0.39</v>
      </c>
    </row>
    <row r="71" spans="2:52" ht="12.75">
      <c r="B71">
        <f t="shared" si="25"/>
        <v>0.07</v>
      </c>
      <c r="G71" t="str">
        <f t="shared" si="20"/>
        <v>ceh7</v>
      </c>
      <c r="AQ71">
        <f t="shared" si="27"/>
        <v>-0.009999999999999995</v>
      </c>
      <c r="AR71">
        <f t="shared" si="26"/>
        <v>0.04000000000000001</v>
      </c>
      <c r="AT71">
        <f t="shared" si="28"/>
        <v>-0.24</v>
      </c>
      <c r="AU71">
        <f t="shared" si="28"/>
        <v>-0.33</v>
      </c>
      <c r="AV71">
        <f t="shared" si="29"/>
        <v>-0.47000000000000003</v>
      </c>
      <c r="AW71">
        <f t="shared" si="29"/>
        <v>-0.6299999999999999</v>
      </c>
      <c r="AX71">
        <f t="shared" si="23"/>
        <v>-0.78</v>
      </c>
      <c r="AY71">
        <f t="shared" si="23"/>
        <v>-0.6199999999999999</v>
      </c>
      <c r="AZ71">
        <f t="shared" si="24"/>
        <v>-0.5900000000000001</v>
      </c>
    </row>
    <row r="72" spans="2:52" ht="12.75">
      <c r="B72">
        <f t="shared" si="25"/>
        <v>0.2</v>
      </c>
      <c r="G72" t="str">
        <f t="shared" si="20"/>
        <v>ceh8</v>
      </c>
      <c r="AQ72">
        <f t="shared" si="27"/>
        <v>-0.09999999999999998</v>
      </c>
      <c r="AR72">
        <f t="shared" si="26"/>
        <v>-0.14</v>
      </c>
      <c r="AT72">
        <f t="shared" si="28"/>
        <v>-0.22999999999999998</v>
      </c>
      <c r="AU72">
        <f t="shared" si="28"/>
        <v>-0.29</v>
      </c>
      <c r="AV72">
        <f t="shared" si="29"/>
        <v>-0.32</v>
      </c>
      <c r="AW72">
        <f t="shared" si="29"/>
        <v>-0.54</v>
      </c>
      <c r="AX72">
        <f t="shared" si="23"/>
        <v>-0.5700000000000001</v>
      </c>
      <c r="AY72">
        <f t="shared" si="23"/>
        <v>-0.48999999999999994</v>
      </c>
      <c r="AZ72">
        <f t="shared" si="24"/>
        <v>-0.47000000000000003</v>
      </c>
    </row>
    <row r="73" spans="2:52" ht="12.75">
      <c r="B73">
        <f t="shared" si="25"/>
        <v>0</v>
      </c>
      <c r="G73" t="str">
        <f t="shared" si="20"/>
        <v>ceh9</v>
      </c>
      <c r="AR73">
        <f t="shared" si="26"/>
        <v>-0.13</v>
      </c>
      <c r="AS73">
        <f t="shared" si="26"/>
        <v>-0.17</v>
      </c>
      <c r="AT73">
        <f t="shared" si="28"/>
        <v>-0.26</v>
      </c>
      <c r="AU73">
        <f t="shared" si="28"/>
        <v>-0.35</v>
      </c>
      <c r="AV73">
        <f t="shared" si="29"/>
        <v>-0.37</v>
      </c>
      <c r="AW73">
        <f t="shared" si="29"/>
        <v>-0.58</v>
      </c>
      <c r="AX73">
        <f t="shared" si="23"/>
        <v>-0.53</v>
      </c>
      <c r="AY73">
        <f t="shared" si="23"/>
        <v>-0.51</v>
      </c>
      <c r="AZ73">
        <f t="shared" si="24"/>
        <v>-0.55</v>
      </c>
    </row>
    <row r="74" spans="2:52" ht="12.75">
      <c r="B74">
        <f t="shared" si="25"/>
        <v>0.04</v>
      </c>
      <c r="G74" t="str">
        <f t="shared" si="20"/>
        <v>ceh10</v>
      </c>
      <c r="AR74">
        <f t="shared" si="26"/>
        <v>-0.27</v>
      </c>
      <c r="AT74">
        <f t="shared" si="28"/>
        <v>-0.86</v>
      </c>
      <c r="AU74">
        <f t="shared" si="28"/>
        <v>-1.16</v>
      </c>
      <c r="AV74">
        <f t="shared" si="29"/>
        <v>-1.33</v>
      </c>
      <c r="AW74">
        <f t="shared" si="29"/>
        <v>-1.46</v>
      </c>
      <c r="AX74">
        <f t="shared" si="23"/>
        <v>-1.66</v>
      </c>
      <c r="AY74">
        <f t="shared" si="23"/>
        <v>-1.48</v>
      </c>
      <c r="AZ74">
        <f t="shared" si="24"/>
        <v>-1.43</v>
      </c>
    </row>
    <row r="75" spans="2:52" ht="12.75">
      <c r="B75">
        <f t="shared" si="25"/>
        <v>0.05</v>
      </c>
      <c r="G75" t="str">
        <f t="shared" si="20"/>
        <v>ceh11</v>
      </c>
      <c r="AR75">
        <f t="shared" si="26"/>
        <v>-0.15000000000000002</v>
      </c>
      <c r="AT75">
        <f t="shared" si="28"/>
        <v>-0.5399999999999999</v>
      </c>
      <c r="AU75">
        <f t="shared" si="28"/>
        <v>-0.62</v>
      </c>
      <c r="AV75">
        <f t="shared" si="29"/>
        <v>-0.6499999999999999</v>
      </c>
      <c r="AW75">
        <f t="shared" si="29"/>
        <v>-0.85</v>
      </c>
      <c r="AX75">
        <f t="shared" si="23"/>
        <v>-0.8999999999999999</v>
      </c>
      <c r="AY75">
        <f t="shared" si="23"/>
        <v>-0.6599999999999999</v>
      </c>
      <c r="AZ75">
        <f t="shared" si="24"/>
        <v>-0.61</v>
      </c>
    </row>
    <row r="76" spans="2:52" ht="12.75">
      <c r="B76">
        <f t="shared" si="25"/>
        <v>0.02</v>
      </c>
      <c r="G76" t="str">
        <f t="shared" si="20"/>
        <v>ceh12</v>
      </c>
      <c r="AR76">
        <f t="shared" si="26"/>
        <v>-0.78</v>
      </c>
      <c r="AT76">
        <f t="shared" si="28"/>
        <v>-1.02</v>
      </c>
      <c r="AU76">
        <f t="shared" si="28"/>
        <v>-1.15</v>
      </c>
      <c r="AV76">
        <f t="shared" si="29"/>
        <v>-1.26</v>
      </c>
      <c r="AW76">
        <f t="shared" si="29"/>
        <v>-1.38</v>
      </c>
      <c r="AX76">
        <f t="shared" si="23"/>
        <v>-1.5</v>
      </c>
      <c r="AY76">
        <f t="shared" si="23"/>
        <v>-1.49</v>
      </c>
      <c r="AZ76">
        <f t="shared" si="24"/>
        <v>-1.43</v>
      </c>
    </row>
    <row r="77" spans="2:52" ht="12.75">
      <c r="B77">
        <f t="shared" si="25"/>
        <v>0.09</v>
      </c>
      <c r="G77" t="str">
        <f t="shared" si="20"/>
        <v>ceh13</v>
      </c>
      <c r="AR77">
        <f t="shared" si="26"/>
        <v>-0.44000000000000006</v>
      </c>
      <c r="AT77">
        <f t="shared" si="28"/>
        <v>-0.4700000000000001</v>
      </c>
      <c r="AU77">
        <f t="shared" si="28"/>
        <v>-0.56</v>
      </c>
      <c r="AV77">
        <f t="shared" si="29"/>
        <v>-0.66</v>
      </c>
      <c r="AW77">
        <f t="shared" si="29"/>
        <v>-0.76</v>
      </c>
      <c r="AX77">
        <f t="shared" si="23"/>
        <v>-0.8300000000000001</v>
      </c>
      <c r="AY77">
        <f t="shared" si="23"/>
        <v>-0.85</v>
      </c>
      <c r="AZ77">
        <f t="shared" si="24"/>
        <v>-0.9</v>
      </c>
    </row>
    <row r="78" spans="2:52" ht="12.75">
      <c r="B78">
        <f t="shared" si="25"/>
        <v>0.13</v>
      </c>
      <c r="G78" t="str">
        <f t="shared" si="20"/>
        <v>ceh14</v>
      </c>
      <c r="AR78">
        <f>IF(AR44=0,"",-AR44-$B44)</f>
      </c>
      <c r="AT78">
        <f t="shared" si="28"/>
        <v>-0.21000000000000002</v>
      </c>
      <c r="AU78">
        <f t="shared" si="28"/>
        <v>-0.32</v>
      </c>
      <c r="AV78">
        <f t="shared" si="29"/>
        <v>-0.43000000000000005</v>
      </c>
      <c r="AW78">
        <f t="shared" si="29"/>
        <v>-0.58</v>
      </c>
      <c r="AX78">
        <f t="shared" si="23"/>
        <v>-0.76</v>
      </c>
      <c r="AY78">
        <f t="shared" si="23"/>
        <v>-0.67</v>
      </c>
      <c r="AZ78">
        <f t="shared" si="24"/>
        <v>-0.73</v>
      </c>
    </row>
    <row r="80" spans="46:53" ht="12.75">
      <c r="AT80" s="1">
        <f>AT50</f>
        <v>38879</v>
      </c>
      <c r="AU80" s="1">
        <f>AU50</f>
        <v>38893</v>
      </c>
      <c r="AV80" s="1">
        <f>AV50</f>
        <v>38907</v>
      </c>
      <c r="AW80" s="1">
        <f>AW50</f>
        <v>38921</v>
      </c>
      <c r="AX80" s="1">
        <f>AX50</f>
        <v>38935</v>
      </c>
      <c r="AY80" s="1">
        <f>AY50</f>
        <v>38949</v>
      </c>
      <c r="AZ80" s="1">
        <f>AZ50</f>
        <v>38963</v>
      </c>
      <c r="BA80" s="1"/>
    </row>
    <row r="81" spans="2:52" ht="15">
      <c r="B81" s="13" t="s">
        <v>72</v>
      </c>
      <c r="G81" t="str">
        <f>G51</f>
        <v>nw1</v>
      </c>
      <c r="AS81" t="str">
        <f>G51</f>
        <v>nw1</v>
      </c>
      <c r="AT81">
        <f>AT51-$AT51</f>
        <v>0</v>
      </c>
      <c r="AU81">
        <f>AU51-$AT51</f>
        <v>-0.25</v>
      </c>
      <c r="AV81">
        <f>AV51-$AT51</f>
        <v>-0.25</v>
      </c>
      <c r="AW81">
        <f>AW51-$AT51</f>
        <v>-0.3999999999999999</v>
      </c>
      <c r="AX81">
        <f>AX51-$AT51</f>
        <v>-0.53</v>
      </c>
      <c r="AY81">
        <f>AY51-$AT51</f>
        <v>-0.3599999999999999</v>
      </c>
      <c r="AZ81">
        <f>AZ51-$AT51</f>
        <v>-0.27</v>
      </c>
    </row>
    <row r="82" spans="7:52" ht="12.75">
      <c r="G82" t="str">
        <f aca="true" t="shared" si="30" ref="G82:G108">G52</f>
        <v>nw2</v>
      </c>
      <c r="AS82" t="str">
        <f aca="true" t="shared" si="31" ref="AS82:AS108">G52</f>
        <v>nw2</v>
      </c>
      <c r="AT82">
        <f aca="true" t="shared" si="32" ref="AT82:AW108">AT52-$AT52</f>
        <v>0</v>
      </c>
      <c r="AU82">
        <f t="shared" si="32"/>
        <v>-0.11999999999999988</v>
      </c>
      <c r="AV82">
        <f t="shared" si="32"/>
        <v>-0.20999999999999996</v>
      </c>
      <c r="AW82">
        <f t="shared" si="32"/>
        <v>-0.3699999999999999</v>
      </c>
      <c r="AX82">
        <f aca="true" t="shared" si="33" ref="AX82:BA108">AX52-$AT52</f>
        <v>-0.5</v>
      </c>
      <c r="AY82">
        <f t="shared" si="33"/>
        <v>-0.32000000000000006</v>
      </c>
      <c r="AZ82">
        <f t="shared" si="33"/>
        <v>-0.22999999999999998</v>
      </c>
    </row>
    <row r="83" spans="7:52" ht="12.75">
      <c r="G83" t="str">
        <f t="shared" si="30"/>
        <v>nw3</v>
      </c>
      <c r="AS83" t="str">
        <f t="shared" si="31"/>
        <v>nw3</v>
      </c>
      <c r="AT83">
        <f t="shared" si="32"/>
        <v>0</v>
      </c>
      <c r="AU83">
        <f t="shared" si="32"/>
        <v>-0.08000000000000002</v>
      </c>
      <c r="AV83">
        <f t="shared" si="32"/>
        <v>-0.13</v>
      </c>
      <c r="AW83">
        <f t="shared" si="32"/>
        <v>-0.36999999999999994</v>
      </c>
      <c r="AX83">
        <f t="shared" si="33"/>
        <v>-0.4699999999999999</v>
      </c>
      <c r="AY83">
        <f t="shared" si="33"/>
        <v>-0.27999999999999997</v>
      </c>
      <c r="AZ83">
        <f t="shared" si="33"/>
        <v>-0.23999999999999994</v>
      </c>
    </row>
    <row r="84" spans="7:52" ht="12.75">
      <c r="G84" t="str">
        <f t="shared" si="30"/>
        <v>nw4</v>
      </c>
      <c r="AS84" t="str">
        <f t="shared" si="31"/>
        <v>nw4</v>
      </c>
      <c r="AT84">
        <f>AT54+-$AT54</f>
        <v>0</v>
      </c>
      <c r="AU84">
        <f t="shared" si="32"/>
        <v>0.09000000000000002</v>
      </c>
      <c r="AV84">
        <f t="shared" si="32"/>
        <v>0.030000000000000027</v>
      </c>
      <c r="AW84">
        <f t="shared" si="32"/>
        <v>-0.24000000000000005</v>
      </c>
      <c r="AX84">
        <f t="shared" si="33"/>
        <v>-0.26000000000000006</v>
      </c>
      <c r="AY84">
        <f t="shared" si="33"/>
        <v>0</v>
      </c>
      <c r="AZ84">
        <f t="shared" si="33"/>
        <v>0.06</v>
      </c>
    </row>
    <row r="85" spans="7:52" ht="12.75">
      <c r="G85" t="str">
        <f t="shared" si="30"/>
        <v>nw4b</v>
      </c>
      <c r="AS85" t="str">
        <f t="shared" si="31"/>
        <v>nw4b</v>
      </c>
      <c r="AT85">
        <f t="shared" si="32"/>
        <v>0</v>
      </c>
      <c r="AU85">
        <f t="shared" si="32"/>
        <v>0.07</v>
      </c>
      <c r="AV85">
        <f t="shared" si="32"/>
        <v>0.07999999999999996</v>
      </c>
      <c r="AW85">
        <f t="shared" si="32"/>
        <v>-0.21000000000000002</v>
      </c>
      <c r="AX85">
        <f t="shared" si="33"/>
        <v>-0.22000000000000003</v>
      </c>
      <c r="AY85">
        <f t="shared" si="33"/>
        <v>0.04999999999999999</v>
      </c>
      <c r="AZ85">
        <f t="shared" si="33"/>
        <v>0.14999999999999997</v>
      </c>
    </row>
    <row r="86" spans="7:52" ht="12.75">
      <c r="G86" t="str">
        <f t="shared" si="30"/>
        <v>nw5</v>
      </c>
      <c r="AS86" t="str">
        <f t="shared" si="31"/>
        <v>nw5</v>
      </c>
      <c r="AT86">
        <f t="shared" si="32"/>
        <v>0</v>
      </c>
      <c r="AU86">
        <f t="shared" si="32"/>
        <v>-0.04000000000000001</v>
      </c>
      <c r="AV86">
        <f t="shared" si="32"/>
        <v>-0.07999999999999999</v>
      </c>
      <c r="AW86">
        <f t="shared" si="32"/>
        <v>-0.18999999999999997</v>
      </c>
      <c r="AX86">
        <f t="shared" si="33"/>
        <v>0.23</v>
      </c>
      <c r="AY86">
        <f t="shared" si="33"/>
        <v>0.23</v>
      </c>
      <c r="AZ86">
        <f t="shared" si="33"/>
        <v>-0.22</v>
      </c>
    </row>
    <row r="87" spans="7:52" ht="12.75">
      <c r="G87" t="str">
        <f t="shared" si="30"/>
        <v>nw6</v>
      </c>
      <c r="AS87" t="str">
        <f t="shared" si="31"/>
        <v>nw6</v>
      </c>
      <c r="AT87">
        <f t="shared" si="32"/>
        <v>0</v>
      </c>
      <c r="AU87">
        <f t="shared" si="32"/>
        <v>-0.06</v>
      </c>
      <c r="AV87">
        <f t="shared" si="32"/>
        <v>-0.08000000000000002</v>
      </c>
      <c r="AW87">
        <f t="shared" si="32"/>
        <v>-0.31000000000000005</v>
      </c>
      <c r="AX87">
        <f t="shared" si="33"/>
        <v>-0.22999999999999998</v>
      </c>
      <c r="AY87">
        <f t="shared" si="33"/>
        <v>-0.12</v>
      </c>
      <c r="AZ87">
        <f t="shared" si="33"/>
        <v>-0.13</v>
      </c>
    </row>
    <row r="88" spans="7:52" ht="12.75">
      <c r="G88" t="str">
        <f t="shared" si="30"/>
        <v>nw7</v>
      </c>
      <c r="AS88" t="str">
        <f t="shared" si="31"/>
        <v>nw7</v>
      </c>
      <c r="AT88">
        <f t="shared" si="32"/>
        <v>0</v>
      </c>
      <c r="AU88">
        <f t="shared" si="32"/>
        <v>-0.07000000000000006</v>
      </c>
      <c r="AV88">
        <f t="shared" si="32"/>
        <v>-0.13</v>
      </c>
      <c r="AW88">
        <f t="shared" si="32"/>
        <v>-0.2600000000000001</v>
      </c>
      <c r="AX88">
        <f t="shared" si="33"/>
        <v>-0.44000000000000006</v>
      </c>
      <c r="AY88">
        <f t="shared" si="33"/>
        <v>-0.18000000000000005</v>
      </c>
      <c r="AZ88">
        <f t="shared" si="33"/>
        <v>-0.20000000000000007</v>
      </c>
    </row>
    <row r="89" spans="7:52" ht="12.75">
      <c r="G89" t="str">
        <f t="shared" si="30"/>
        <v>nw8</v>
      </c>
      <c r="AS89" t="str">
        <f t="shared" si="31"/>
        <v>nw8</v>
      </c>
      <c r="AT89">
        <f t="shared" si="32"/>
        <v>0</v>
      </c>
      <c r="AU89">
        <f t="shared" si="32"/>
        <v>-0.07999999999999996</v>
      </c>
      <c r="AV89">
        <f t="shared" si="32"/>
        <v>-0.19000000000000006</v>
      </c>
      <c r="AW89">
        <f t="shared" si="32"/>
        <v>-0.2799999999999998</v>
      </c>
      <c r="AX89">
        <f t="shared" si="33"/>
        <v>-0.3799999999999999</v>
      </c>
      <c r="AY89">
        <f t="shared" si="33"/>
        <v>-0.32999999999999985</v>
      </c>
      <c r="AZ89">
        <f t="shared" si="33"/>
        <v>-0.3799999999999999</v>
      </c>
    </row>
    <row r="90" spans="7:52" ht="12.75">
      <c r="G90" t="str">
        <f t="shared" si="30"/>
        <v>nw9</v>
      </c>
      <c r="AS90" t="str">
        <f t="shared" si="31"/>
        <v>nw9</v>
      </c>
      <c r="AT90">
        <f t="shared" si="32"/>
        <v>0</v>
      </c>
      <c r="AU90">
        <f t="shared" si="32"/>
        <v>-0.07</v>
      </c>
      <c r="AV90">
        <f t="shared" si="32"/>
        <v>-0.15000000000000005</v>
      </c>
      <c r="AW90">
        <f t="shared" si="32"/>
        <v>-0.24000000000000002</v>
      </c>
      <c r="AX90">
        <f t="shared" si="33"/>
        <v>-0.24000000000000002</v>
      </c>
      <c r="AY90">
        <f t="shared" si="33"/>
        <v>-0.18000000000000002</v>
      </c>
      <c r="AZ90">
        <f t="shared" si="33"/>
        <v>-0.20000000000000004</v>
      </c>
    </row>
    <row r="91" spans="7:52" ht="12.75">
      <c r="G91" t="str">
        <f t="shared" si="30"/>
        <v>NF1 </v>
      </c>
      <c r="AS91" t="str">
        <f t="shared" si="31"/>
        <v>NF1 </v>
      </c>
      <c r="AT91">
        <f t="shared" si="32"/>
        <v>0</v>
      </c>
      <c r="AU91">
        <f t="shared" si="32"/>
        <v>-0.09999999999999998</v>
      </c>
      <c r="AV91">
        <f t="shared" si="32"/>
        <v>-0.07999999999999996</v>
      </c>
      <c r="AW91">
        <f t="shared" si="32"/>
        <v>-0.17999999999999994</v>
      </c>
      <c r="AX91">
        <f t="shared" si="33"/>
        <v>-0.29999999999999993</v>
      </c>
      <c r="AY91">
        <f t="shared" si="33"/>
        <v>-0.28</v>
      </c>
      <c r="AZ91">
        <f t="shared" si="33"/>
        <v>-0.2899999999999999</v>
      </c>
    </row>
    <row r="92" spans="7:52" ht="12.75">
      <c r="G92" t="str">
        <f t="shared" si="30"/>
        <v>NF2</v>
      </c>
      <c r="AS92" t="str">
        <f t="shared" si="31"/>
        <v>NF2</v>
      </c>
      <c r="AT92">
        <f t="shared" si="32"/>
        <v>0</v>
      </c>
      <c r="AU92">
        <f t="shared" si="32"/>
        <v>0.030000000000000027</v>
      </c>
      <c r="AV92">
        <f t="shared" si="32"/>
        <v>-0.10000000000000009</v>
      </c>
      <c r="AW92">
        <f t="shared" si="32"/>
        <v>-0.08000000000000007</v>
      </c>
      <c r="AX92">
        <f t="shared" si="33"/>
        <v>-0.10000000000000009</v>
      </c>
      <c r="AY92">
        <f t="shared" si="33"/>
        <v>-0.1100000000000001</v>
      </c>
      <c r="AZ92">
        <f t="shared" si="33"/>
        <v>-0.11999999999999988</v>
      </c>
    </row>
    <row r="93" spans="7:52" ht="12.75">
      <c r="G93" t="str">
        <f t="shared" si="30"/>
        <v>NF2b</v>
      </c>
      <c r="AS93" t="str">
        <f t="shared" si="31"/>
        <v>NF2b</v>
      </c>
      <c r="AT93">
        <f t="shared" si="32"/>
        <v>0</v>
      </c>
      <c r="AU93">
        <f t="shared" si="32"/>
        <v>0.010000000000000009</v>
      </c>
      <c r="AV93">
        <f t="shared" si="32"/>
        <v>-0.20000000000000007</v>
      </c>
      <c r="AW93">
        <f t="shared" si="32"/>
        <v>-0.18000000000000005</v>
      </c>
      <c r="AX93">
        <f t="shared" si="33"/>
        <v>-0.2599999999999998</v>
      </c>
      <c r="AY93">
        <f t="shared" si="33"/>
        <v>-0.09999999999999998</v>
      </c>
      <c r="AZ93">
        <f t="shared" si="33"/>
        <v>-0.08999999999999997</v>
      </c>
    </row>
    <row r="94" spans="7:52" ht="12.75">
      <c r="G94" t="str">
        <f t="shared" si="30"/>
        <v>NF4</v>
      </c>
      <c r="AS94" t="str">
        <f t="shared" si="31"/>
        <v>NF4</v>
      </c>
      <c r="AT94">
        <f t="shared" si="32"/>
        <v>0</v>
      </c>
      <c r="AU94">
        <f t="shared" si="32"/>
        <v>-0.24000000000000002</v>
      </c>
      <c r="AV94">
        <f t="shared" si="32"/>
        <v>-0.31999999999999995</v>
      </c>
      <c r="AW94">
        <f t="shared" si="32"/>
        <v>-0.36</v>
      </c>
      <c r="AX94">
        <f t="shared" si="33"/>
        <v>-0.5</v>
      </c>
      <c r="AY94">
        <f t="shared" si="33"/>
        <v>-0.45999999999999996</v>
      </c>
      <c r="AZ94">
        <f t="shared" si="33"/>
        <v>-0.47</v>
      </c>
    </row>
    <row r="95" spans="3:52" ht="12.75">
      <c r="C95" s="1"/>
      <c r="G95" t="str">
        <f t="shared" si="30"/>
        <v>ceh 1</v>
      </c>
      <c r="AS95" t="str">
        <f t="shared" si="31"/>
        <v>ceh 1</v>
      </c>
      <c r="AT95">
        <f t="shared" si="32"/>
        <v>0</v>
      </c>
      <c r="AU95">
        <f t="shared" si="32"/>
        <v>-0.17000000000000004</v>
      </c>
      <c r="AV95">
        <f t="shared" si="32"/>
        <v>-0.31000000000000005</v>
      </c>
      <c r="AW95">
        <f t="shared" si="32"/>
        <v>-0.5599999999999999</v>
      </c>
      <c r="AX95">
        <f t="shared" si="33"/>
        <v>-0.64</v>
      </c>
      <c r="AY95">
        <f t="shared" si="33"/>
        <v>-0.41000000000000003</v>
      </c>
      <c r="AZ95">
        <f t="shared" si="33"/>
        <v>-0.39</v>
      </c>
    </row>
    <row r="96" spans="3:52" ht="12.75">
      <c r="C96" s="1"/>
      <c r="G96" t="str">
        <f t="shared" si="30"/>
        <v>ceh2</v>
      </c>
      <c r="H96">
        <f aca="true" t="shared" si="34" ref="H96:U96">H51-$H51</f>
        <v>0</v>
      </c>
      <c r="I96">
        <f t="shared" si="34"/>
        <v>-0.04999999999999982</v>
      </c>
      <c r="J96">
        <f t="shared" si="34"/>
        <v>0.17000000000000015</v>
      </c>
      <c r="K96">
        <f t="shared" si="34"/>
        <v>-0.28</v>
      </c>
      <c r="L96">
        <f t="shared" si="34"/>
        <v>-0.54</v>
      </c>
      <c r="M96">
        <f t="shared" si="34"/>
        <v>-0.56</v>
      </c>
      <c r="N96">
        <f t="shared" si="34"/>
        <v>-0.46999999999999975</v>
      </c>
      <c r="O96">
        <f t="shared" si="34"/>
        <v>-0.56</v>
      </c>
      <c r="P96">
        <f t="shared" si="34"/>
        <v>-0.71</v>
      </c>
      <c r="Q96">
        <f t="shared" si="34"/>
        <v>-0.32999999999999985</v>
      </c>
      <c r="R96">
        <f t="shared" si="34"/>
        <v>0.42000000000000015</v>
      </c>
      <c r="S96">
        <f t="shared" si="34"/>
        <v>0.3700000000000001</v>
      </c>
      <c r="T96">
        <f t="shared" si="34"/>
        <v>0.41000000000000014</v>
      </c>
      <c r="U96">
        <f t="shared" si="34"/>
        <v>0.31000000000000005</v>
      </c>
      <c r="W96">
        <f aca="true" t="shared" si="35" ref="W96:AN96">W51-$H51</f>
        <v>0.3800000000000001</v>
      </c>
      <c r="X96">
        <f t="shared" si="35"/>
        <v>0.3900000000000001</v>
      </c>
      <c r="Y96">
        <f t="shared" si="35"/>
        <v>0.31000000000000005</v>
      </c>
      <c r="Z96">
        <f t="shared" si="35"/>
        <v>0.52</v>
      </c>
      <c r="AA96">
        <f t="shared" si="35"/>
        <v>0.4500000000000002</v>
      </c>
      <c r="AB96">
        <f t="shared" si="35"/>
        <v>0.26</v>
      </c>
      <c r="AC96">
        <f t="shared" si="35"/>
        <v>0.31000000000000005</v>
      </c>
      <c r="AD96">
        <f t="shared" si="35"/>
        <v>0.3600000000000001</v>
      </c>
      <c r="AE96">
        <f t="shared" si="35"/>
        <v>0.30000000000000004</v>
      </c>
      <c r="AF96">
        <f t="shared" si="35"/>
        <v>0.42000000000000015</v>
      </c>
      <c r="AG96">
        <f t="shared" si="35"/>
        <v>0.29000000000000004</v>
      </c>
      <c r="AH96">
        <f t="shared" si="35"/>
        <v>0.41000000000000014</v>
      </c>
      <c r="AI96">
        <f t="shared" si="35"/>
        <v>0.40000000000000013</v>
      </c>
      <c r="AJ96">
        <f t="shared" si="35"/>
        <v>0.48</v>
      </c>
      <c r="AK96">
        <f t="shared" si="35"/>
        <v>0.3700000000000001</v>
      </c>
      <c r="AL96">
        <f t="shared" si="35"/>
        <v>0.3500000000000001</v>
      </c>
      <c r="AM96">
        <f t="shared" si="35"/>
        <v>0.32000000000000006</v>
      </c>
      <c r="AN96">
        <f t="shared" si="35"/>
        <v>0.19000000000000017</v>
      </c>
      <c r="AS96" t="str">
        <f t="shared" si="31"/>
        <v>ceh2</v>
      </c>
      <c r="AT96">
        <f t="shared" si="32"/>
        <v>0</v>
      </c>
      <c r="AU96">
        <f t="shared" si="32"/>
        <v>-0.32000000000000006</v>
      </c>
      <c r="AV96">
        <f t="shared" si="32"/>
        <v>-0.44000000000000017</v>
      </c>
      <c r="AW96">
        <f t="shared" si="32"/>
        <v>-0.54</v>
      </c>
      <c r="AX96">
        <f t="shared" si="33"/>
        <v>-0.79</v>
      </c>
      <c r="AY96">
        <f t="shared" si="33"/>
        <v>-0.6400000000000001</v>
      </c>
      <c r="AZ96">
        <f t="shared" si="33"/>
        <v>-0.6700000000000002</v>
      </c>
    </row>
    <row r="97" spans="3:52" ht="12.75">
      <c r="C97" s="1"/>
      <c r="G97" t="str">
        <f t="shared" si="30"/>
        <v>ceh3</v>
      </c>
      <c r="H97">
        <f aca="true" t="shared" si="36" ref="H97:U97">H52-$H52</f>
        <v>0</v>
      </c>
      <c r="I97">
        <f t="shared" si="36"/>
        <v>-0.08999999999999986</v>
      </c>
      <c r="J97">
        <f t="shared" si="36"/>
        <v>0.15000000000000002</v>
      </c>
      <c r="K97">
        <f t="shared" si="36"/>
        <v>-0.1399999999999999</v>
      </c>
      <c r="L97">
        <f t="shared" si="36"/>
        <v>-0.59</v>
      </c>
      <c r="M97">
        <f t="shared" si="36"/>
        <v>0.040000000000000036</v>
      </c>
      <c r="N97">
        <f t="shared" si="36"/>
        <v>0.13</v>
      </c>
      <c r="O97">
        <f t="shared" si="36"/>
        <v>-0.57</v>
      </c>
      <c r="P97">
        <f t="shared" si="36"/>
        <v>-0.7799999999999999</v>
      </c>
      <c r="Q97">
        <f t="shared" si="36"/>
        <v>-0.31000000000000005</v>
      </c>
      <c r="R97">
        <f t="shared" si="36"/>
        <v>0.41000000000000003</v>
      </c>
      <c r="S97">
        <f t="shared" si="36"/>
        <v>0.29000000000000004</v>
      </c>
      <c r="T97">
        <f t="shared" si="36"/>
        <v>0.41000000000000003</v>
      </c>
      <c r="U97">
        <f t="shared" si="36"/>
        <v>0.29000000000000004</v>
      </c>
      <c r="W97">
        <f aca="true" t="shared" si="37" ref="W97:AN97">W52-$H52</f>
        <v>0.3400000000000001</v>
      </c>
      <c r="X97">
        <f t="shared" si="37"/>
        <v>0.3500000000000001</v>
      </c>
      <c r="Y97">
        <f t="shared" si="37"/>
        <v>0.3500000000000001</v>
      </c>
      <c r="Z97">
        <f t="shared" si="37"/>
        <v>0.44000000000000006</v>
      </c>
      <c r="AA97">
        <f t="shared" si="37"/>
        <v>0.42000000000000004</v>
      </c>
      <c r="AB97">
        <f t="shared" si="37"/>
        <v>0.16000000000000003</v>
      </c>
      <c r="AC97">
        <f t="shared" si="37"/>
        <v>0.3400000000000001</v>
      </c>
      <c r="AD97">
        <f t="shared" si="37"/>
        <v>0.3400000000000001</v>
      </c>
      <c r="AE97">
        <f t="shared" si="37"/>
        <v>0.27</v>
      </c>
      <c r="AF97">
        <f t="shared" si="37"/>
        <v>0.39</v>
      </c>
      <c r="AG97">
        <f t="shared" si="37"/>
        <v>0.27</v>
      </c>
      <c r="AH97">
        <f t="shared" si="37"/>
        <v>0.4</v>
      </c>
      <c r="AI97">
        <f t="shared" si="37"/>
        <v>0.41000000000000003</v>
      </c>
      <c r="AJ97">
        <f t="shared" si="37"/>
        <v>0.45000000000000007</v>
      </c>
      <c r="AK97">
        <f t="shared" si="37"/>
        <v>0.3400000000000001</v>
      </c>
      <c r="AL97">
        <f t="shared" si="37"/>
        <v>0.32000000000000006</v>
      </c>
      <c r="AM97">
        <f t="shared" si="37"/>
        <v>0.3400000000000001</v>
      </c>
      <c r="AN97">
        <f t="shared" si="37"/>
        <v>0.16000000000000003</v>
      </c>
      <c r="AS97" t="str">
        <f t="shared" si="31"/>
        <v>ceh3</v>
      </c>
      <c r="AT97">
        <f t="shared" si="32"/>
        <v>0</v>
      </c>
      <c r="AU97">
        <f t="shared" si="32"/>
        <v>-0.05999999999999994</v>
      </c>
      <c r="AV97">
        <f t="shared" si="32"/>
        <v>-0.12</v>
      </c>
      <c r="AW97">
        <f t="shared" si="32"/>
        <v>-0.17000000000000004</v>
      </c>
      <c r="AX97">
        <f t="shared" si="33"/>
        <v>-0.20999999999999996</v>
      </c>
      <c r="AY97">
        <f t="shared" si="33"/>
        <v>-0.16000000000000003</v>
      </c>
      <c r="AZ97">
        <f t="shared" si="33"/>
        <v>-0.17999999999999994</v>
      </c>
    </row>
    <row r="98" spans="3:52" ht="12.75">
      <c r="C98" s="1"/>
      <c r="G98" t="str">
        <f t="shared" si="30"/>
        <v>ceh4</v>
      </c>
      <c r="H98">
        <f>H53-$H53</f>
        <v>0</v>
      </c>
      <c r="I98">
        <f>I53-$H53</f>
        <v>-0.08000000000000002</v>
      </c>
      <c r="J98">
        <f>J53-$H53</f>
        <v>0.049999999999999975</v>
      </c>
      <c r="M98">
        <f>M53-$H53</f>
        <v>-0.7</v>
      </c>
      <c r="N98">
        <f>N53-$H53</f>
        <v>-0.53</v>
      </c>
      <c r="R98">
        <f>R53-$H53</f>
        <v>0.16999999999999998</v>
      </c>
      <c r="T98">
        <f>T53-$H53</f>
        <v>0.19</v>
      </c>
      <c r="U98">
        <f>U53-$H53</f>
        <v>0.185</v>
      </c>
      <c r="W98">
        <f aca="true" t="shared" si="38" ref="W98:AH98">W53-$H53</f>
        <v>0.185</v>
      </c>
      <c r="X98">
        <f t="shared" si="38"/>
        <v>0.185</v>
      </c>
      <c r="Y98">
        <f t="shared" si="38"/>
        <v>0.18</v>
      </c>
      <c r="Z98">
        <f t="shared" si="38"/>
        <v>0.16999999999999998</v>
      </c>
      <c r="AA98">
        <f t="shared" si="38"/>
        <v>0.15999999999999998</v>
      </c>
      <c r="AB98">
        <f t="shared" si="38"/>
        <v>0.12499999999999999</v>
      </c>
      <c r="AC98">
        <f t="shared" si="38"/>
        <v>0.19</v>
      </c>
      <c r="AD98">
        <f t="shared" si="38"/>
        <v>0.13</v>
      </c>
      <c r="AE98">
        <f t="shared" si="38"/>
        <v>0.13999999999999999</v>
      </c>
      <c r="AF98">
        <f t="shared" si="38"/>
        <v>0.19</v>
      </c>
      <c r="AG98">
        <f t="shared" si="38"/>
        <v>0.16999999999999998</v>
      </c>
      <c r="AH98">
        <f t="shared" si="38"/>
        <v>0.19</v>
      </c>
      <c r="AJ98">
        <f aca="true" t="shared" si="39" ref="AJ98:AN99">AJ53-$H53</f>
        <v>0.18</v>
      </c>
      <c r="AK98">
        <f t="shared" si="39"/>
        <v>0.13999999999999999</v>
      </c>
      <c r="AL98">
        <f t="shared" si="39"/>
        <v>0.13999999999999999</v>
      </c>
      <c r="AM98">
        <f t="shared" si="39"/>
        <v>0.13999999999999999</v>
      </c>
      <c r="AN98">
        <f t="shared" si="39"/>
        <v>0.059999999999999984</v>
      </c>
      <c r="AS98" t="str">
        <f t="shared" si="31"/>
        <v>ceh4</v>
      </c>
      <c r="AT98">
        <f t="shared" si="32"/>
        <v>0</v>
      </c>
      <c r="AU98">
        <f t="shared" si="32"/>
        <v>-0.05999999999999997</v>
      </c>
      <c r="AV98">
        <f t="shared" si="32"/>
        <v>-0.06999999999999998</v>
      </c>
      <c r="AW98">
        <f t="shared" si="32"/>
        <v>-0.24999999999999997</v>
      </c>
      <c r="AX98">
        <f t="shared" si="33"/>
        <v>-0.23999999999999996</v>
      </c>
      <c r="AY98">
        <f t="shared" si="33"/>
        <v>-0.07999999999999999</v>
      </c>
      <c r="AZ98">
        <f t="shared" si="33"/>
        <v>-0.06999999999999998</v>
      </c>
    </row>
    <row r="99" spans="3:52" ht="12.75">
      <c r="C99" s="1"/>
      <c r="G99" t="str">
        <f t="shared" si="30"/>
        <v>ceh5</v>
      </c>
      <c r="H99">
        <f>H54-$H54</f>
        <v>0</v>
      </c>
      <c r="J99">
        <f>J54-$H54</f>
        <v>0.03</v>
      </c>
      <c r="N99">
        <f>N54-$H54</f>
        <v>-0.45</v>
      </c>
      <c r="T99">
        <f>T54-$H54</f>
        <v>0.04</v>
      </c>
      <c r="U99">
        <f>U54-$H54</f>
        <v>0.020000000000000004</v>
      </c>
      <c r="W99">
        <f aca="true" t="shared" si="40" ref="W99:AH99">W54-$H54</f>
        <v>0.03</v>
      </c>
      <c r="X99">
        <f t="shared" si="40"/>
        <v>0.03</v>
      </c>
      <c r="Y99">
        <f t="shared" si="40"/>
        <v>0.03</v>
      </c>
      <c r="Z99">
        <f t="shared" si="40"/>
        <v>0.03</v>
      </c>
      <c r="AA99">
        <f t="shared" si="40"/>
        <v>0.03</v>
      </c>
      <c r="AB99">
        <f t="shared" si="40"/>
        <v>0.020000000000000004</v>
      </c>
      <c r="AC99">
        <f t="shared" si="40"/>
        <v>0.035</v>
      </c>
      <c r="AD99">
        <f t="shared" si="40"/>
        <v>0.04</v>
      </c>
      <c r="AE99">
        <f t="shared" si="40"/>
        <v>0.025</v>
      </c>
      <c r="AF99">
        <f t="shared" si="40"/>
        <v>0.009999999999999995</v>
      </c>
      <c r="AG99">
        <f t="shared" si="40"/>
        <v>0.009999999999999995</v>
      </c>
      <c r="AH99">
        <f t="shared" si="40"/>
        <v>0.03</v>
      </c>
      <c r="AJ99">
        <f t="shared" si="39"/>
        <v>0.04</v>
      </c>
      <c r="AK99">
        <f t="shared" si="39"/>
        <v>0.020000000000000004</v>
      </c>
      <c r="AL99">
        <f t="shared" si="39"/>
        <v>0.020000000000000004</v>
      </c>
      <c r="AM99">
        <f t="shared" si="39"/>
        <v>0.020000000000000004</v>
      </c>
      <c r="AN99">
        <f t="shared" si="39"/>
        <v>-0.08</v>
      </c>
      <c r="AS99" t="str">
        <f t="shared" si="31"/>
        <v>ceh5</v>
      </c>
      <c r="AT99">
        <f t="shared" si="32"/>
        <v>0</v>
      </c>
      <c r="AU99">
        <f t="shared" si="32"/>
        <v>-0.18</v>
      </c>
      <c r="AV99">
        <f t="shared" si="32"/>
        <v>-0.21000000000000002</v>
      </c>
      <c r="AW99">
        <f t="shared" si="32"/>
        <v>-0.45999999999999996</v>
      </c>
      <c r="AX99">
        <f t="shared" si="33"/>
        <v>-0.57</v>
      </c>
      <c r="AY99">
        <f t="shared" si="33"/>
        <v>-0.42999999999999994</v>
      </c>
      <c r="AZ99">
        <f t="shared" si="33"/>
        <v>-0.35</v>
      </c>
    </row>
    <row r="100" spans="3:52" ht="12.75">
      <c r="C100" s="1"/>
      <c r="G100" t="str">
        <f t="shared" si="30"/>
        <v>ceh6</v>
      </c>
      <c r="H100">
        <v>0</v>
      </c>
      <c r="AH100">
        <f>AH55-$H55</f>
        <v>0.020000000000000004</v>
      </c>
      <c r="AS100" t="str">
        <f t="shared" si="31"/>
        <v>ceh6</v>
      </c>
      <c r="AT100">
        <f t="shared" si="32"/>
        <v>0</v>
      </c>
      <c r="AU100">
        <f t="shared" si="32"/>
        <v>-0.18999999999999995</v>
      </c>
      <c r="AV100">
        <f t="shared" si="32"/>
        <v>-0.2699999999999999</v>
      </c>
      <c r="AW100">
        <f t="shared" si="32"/>
        <v>-0.41999999999999993</v>
      </c>
      <c r="AX100">
        <f t="shared" si="33"/>
        <v>-0.4999999999999999</v>
      </c>
      <c r="AY100">
        <f t="shared" si="33"/>
        <v>-0.23999999999999988</v>
      </c>
      <c r="AZ100">
        <f t="shared" si="33"/>
        <v>-0.07999999999999996</v>
      </c>
    </row>
    <row r="101" spans="3:52" ht="12.75">
      <c r="C101" s="1"/>
      <c r="G101" t="str">
        <f t="shared" si="30"/>
        <v>ceh7</v>
      </c>
      <c r="H101">
        <f aca="true" t="shared" si="41" ref="H101:J103">H56-$H56</f>
        <v>0</v>
      </c>
      <c r="I101">
        <f t="shared" si="41"/>
        <v>-0.06999999999999998</v>
      </c>
      <c r="J101">
        <f t="shared" si="41"/>
        <v>0.11000000000000001</v>
      </c>
      <c r="N101">
        <f>N56-$H56</f>
        <v>-0.26</v>
      </c>
      <c r="P101">
        <f>P56-$H56</f>
        <v>-0.79</v>
      </c>
      <c r="S101">
        <f>S56-$H56</f>
        <v>0.2</v>
      </c>
      <c r="W101">
        <f aca="true" t="shared" si="42" ref="W101:AG101">W56-$H56</f>
        <v>0.2</v>
      </c>
      <c r="X101">
        <f t="shared" si="42"/>
        <v>0.29000000000000004</v>
      </c>
      <c r="Y101">
        <f t="shared" si="42"/>
        <v>0.24000000000000002</v>
      </c>
      <c r="Z101">
        <f t="shared" si="42"/>
        <v>0.29000000000000004</v>
      </c>
      <c r="AA101">
        <f t="shared" si="42"/>
        <v>0.23</v>
      </c>
      <c r="AB101">
        <f t="shared" si="42"/>
        <v>0.2</v>
      </c>
      <c r="AC101">
        <f t="shared" si="42"/>
        <v>0.31</v>
      </c>
      <c r="AD101">
        <f t="shared" si="42"/>
        <v>0.23</v>
      </c>
      <c r="AE101">
        <f t="shared" si="42"/>
        <v>0.23</v>
      </c>
      <c r="AF101">
        <f t="shared" si="42"/>
        <v>0.23</v>
      </c>
      <c r="AG101">
        <f t="shared" si="42"/>
        <v>0.23</v>
      </c>
      <c r="AH101">
        <f>AH56-$H56</f>
        <v>0.28</v>
      </c>
      <c r="AJ101">
        <f aca="true" t="shared" si="43" ref="AJ101:AN104">AJ56-$H56</f>
        <v>0.29000000000000004</v>
      </c>
      <c r="AK101">
        <f t="shared" si="43"/>
        <v>0.25</v>
      </c>
      <c r="AL101">
        <f t="shared" si="43"/>
        <v>0.23</v>
      </c>
      <c r="AM101">
        <f t="shared" si="43"/>
        <v>0.24000000000000002</v>
      </c>
      <c r="AN101">
        <f t="shared" si="43"/>
        <v>0.14</v>
      </c>
      <c r="AS101" t="str">
        <f t="shared" si="31"/>
        <v>ceh7</v>
      </c>
      <c r="AT101">
        <f t="shared" si="32"/>
        <v>0</v>
      </c>
      <c r="AU101">
        <f t="shared" si="32"/>
        <v>-0.09000000000000002</v>
      </c>
      <c r="AV101">
        <f t="shared" si="32"/>
        <v>-0.23000000000000004</v>
      </c>
      <c r="AW101">
        <f t="shared" si="32"/>
        <v>-0.3899999999999999</v>
      </c>
      <c r="AX101">
        <f t="shared" si="33"/>
        <v>-0.54</v>
      </c>
      <c r="AY101">
        <f t="shared" si="33"/>
        <v>-0.3799999999999999</v>
      </c>
      <c r="AZ101">
        <f t="shared" si="33"/>
        <v>-0.3500000000000001</v>
      </c>
    </row>
    <row r="102" spans="3:52" ht="12.75">
      <c r="C102" s="1"/>
      <c r="G102" t="str">
        <f t="shared" si="30"/>
        <v>ceh8</v>
      </c>
      <c r="H102">
        <f t="shared" si="41"/>
        <v>0</v>
      </c>
      <c r="I102">
        <f t="shared" si="41"/>
        <v>0.019999999999999962</v>
      </c>
      <c r="J102">
        <f t="shared" si="41"/>
        <v>0.04999999999999999</v>
      </c>
      <c r="L102">
        <f>L57-$H57</f>
        <v>-0.4600000000000001</v>
      </c>
      <c r="M102">
        <f>M57-$H57</f>
        <v>-0.43000000000000005</v>
      </c>
      <c r="N102">
        <f>N57-$H57</f>
        <v>-0.29000000000000004</v>
      </c>
      <c r="P102">
        <f>P57-$H57</f>
        <v>-0.55</v>
      </c>
      <c r="R102">
        <f>R57-$H57</f>
        <v>0.20999999999999996</v>
      </c>
      <c r="S102">
        <f>S57-$H57</f>
        <v>0.20999999999999996</v>
      </c>
      <c r="W102">
        <f aca="true" t="shared" si="44" ref="W102:AG102">W57-$H57</f>
        <v>0.24999999999999997</v>
      </c>
      <c r="X102">
        <f t="shared" si="44"/>
        <v>0.24999999999999997</v>
      </c>
      <c r="Y102">
        <f t="shared" si="44"/>
        <v>0.24999999999999997</v>
      </c>
      <c r="Z102">
        <f t="shared" si="44"/>
        <v>0.24999999999999997</v>
      </c>
      <c r="AA102">
        <f t="shared" si="44"/>
        <v>0.21999999999999997</v>
      </c>
      <c r="AB102">
        <f t="shared" si="44"/>
        <v>0.24</v>
      </c>
      <c r="AC102">
        <f t="shared" si="44"/>
        <v>0.22999999999999998</v>
      </c>
      <c r="AD102">
        <f t="shared" si="44"/>
        <v>0.22999999999999998</v>
      </c>
      <c r="AE102">
        <f t="shared" si="44"/>
        <v>0.24</v>
      </c>
      <c r="AF102">
        <f t="shared" si="44"/>
        <v>0.22999999999999998</v>
      </c>
      <c r="AG102">
        <f t="shared" si="44"/>
        <v>0.22999999999999998</v>
      </c>
      <c r="AH102">
        <f>AH57-$H57</f>
        <v>0.35</v>
      </c>
      <c r="AJ102">
        <f t="shared" si="43"/>
        <v>0.24999999999999997</v>
      </c>
      <c r="AK102">
        <f t="shared" si="43"/>
        <v>0.24499999999999997</v>
      </c>
      <c r="AL102">
        <f t="shared" si="43"/>
        <v>0.24</v>
      </c>
      <c r="AM102">
        <f t="shared" si="43"/>
        <v>0.24</v>
      </c>
      <c r="AN102">
        <f t="shared" si="43"/>
        <v>0.21999999999999997</v>
      </c>
      <c r="AS102" t="str">
        <f t="shared" si="31"/>
        <v>ceh8</v>
      </c>
      <c r="AT102">
        <f t="shared" si="32"/>
        <v>0</v>
      </c>
      <c r="AU102">
        <f t="shared" si="32"/>
        <v>-0.06</v>
      </c>
      <c r="AV102">
        <f t="shared" si="32"/>
        <v>-0.09000000000000002</v>
      </c>
      <c r="AW102">
        <f t="shared" si="32"/>
        <v>-0.31000000000000005</v>
      </c>
      <c r="AX102">
        <f t="shared" si="33"/>
        <v>-0.3400000000000001</v>
      </c>
      <c r="AY102">
        <f t="shared" si="33"/>
        <v>-0.25999999999999995</v>
      </c>
      <c r="AZ102">
        <f t="shared" si="33"/>
        <v>-0.24000000000000005</v>
      </c>
    </row>
    <row r="103" spans="3:52" ht="12.75">
      <c r="C103" s="1"/>
      <c r="G103" t="str">
        <f t="shared" si="30"/>
        <v>ceh9</v>
      </c>
      <c r="H103">
        <f t="shared" si="41"/>
        <v>0</v>
      </c>
      <c r="I103">
        <f t="shared" si="41"/>
        <v>0.010000000000000009</v>
      </c>
      <c r="J103">
        <f t="shared" si="41"/>
        <v>0.12</v>
      </c>
      <c r="L103">
        <f>L58-$H58</f>
        <v>-0.3799999999999999</v>
      </c>
      <c r="M103">
        <f>M58-$H58</f>
        <v>-0.3400000000000001</v>
      </c>
      <c r="N103">
        <f>N58-$H58</f>
        <v>-0.4099999999999999</v>
      </c>
      <c r="P103">
        <f>P58-$H58</f>
        <v>-0.030000000000000027</v>
      </c>
      <c r="R103">
        <f>R58-$H58</f>
        <v>0.30000000000000004</v>
      </c>
      <c r="S103">
        <f>S58-$H58</f>
        <v>0.30000000000000004</v>
      </c>
      <c r="W103">
        <f>W58-$H58</f>
        <v>0.32000000000000006</v>
      </c>
      <c r="X103">
        <f>X58-$H58</f>
        <v>0.33999999999999997</v>
      </c>
      <c r="Y103">
        <f>Y58-$H58</f>
        <v>0.030000000000000027</v>
      </c>
      <c r="Z103">
        <f>Z58-$H58</f>
        <v>0.4</v>
      </c>
      <c r="AB103">
        <f aca="true" t="shared" si="45" ref="AB103:AG103">AB58-$H58</f>
        <v>0.22999999999999998</v>
      </c>
      <c r="AC103">
        <f t="shared" si="45"/>
        <v>0.44000000000000006</v>
      </c>
      <c r="AD103">
        <f t="shared" si="45"/>
        <v>0.30000000000000004</v>
      </c>
      <c r="AE103">
        <f t="shared" si="45"/>
        <v>0.28</v>
      </c>
      <c r="AF103">
        <f t="shared" si="45"/>
        <v>0.36</v>
      </c>
      <c r="AG103">
        <f t="shared" si="45"/>
        <v>0.30000000000000004</v>
      </c>
      <c r="AH103">
        <f>AH58-$H58</f>
        <v>0.44000000000000006</v>
      </c>
      <c r="AJ103">
        <f t="shared" si="43"/>
        <v>0.48</v>
      </c>
      <c r="AK103">
        <f t="shared" si="43"/>
        <v>0.36</v>
      </c>
      <c r="AL103">
        <f t="shared" si="43"/>
        <v>0.38</v>
      </c>
      <c r="AM103">
        <f t="shared" si="43"/>
        <v>0.36</v>
      </c>
      <c r="AN103">
        <f t="shared" si="43"/>
        <v>0.25</v>
      </c>
      <c r="AS103" t="str">
        <f t="shared" si="31"/>
        <v>ceh9</v>
      </c>
      <c r="AT103">
        <f t="shared" si="32"/>
        <v>0</v>
      </c>
      <c r="AU103">
        <f t="shared" si="32"/>
        <v>-0.08999999999999997</v>
      </c>
      <c r="AV103">
        <f t="shared" si="32"/>
        <v>-0.10999999999999999</v>
      </c>
      <c r="AW103">
        <f t="shared" si="32"/>
        <v>-0.31999999999999995</v>
      </c>
      <c r="AX103">
        <f t="shared" si="33"/>
        <v>-0.27</v>
      </c>
      <c r="AY103">
        <f t="shared" si="33"/>
        <v>-0.25</v>
      </c>
      <c r="AZ103">
        <f t="shared" si="33"/>
        <v>-0.29000000000000004</v>
      </c>
    </row>
    <row r="104" spans="3:52" ht="12.75">
      <c r="C104" s="1"/>
      <c r="G104" t="str">
        <f t="shared" si="30"/>
        <v>ceh10</v>
      </c>
      <c r="H104">
        <v>0</v>
      </c>
      <c r="AH104">
        <f>AH59-$H59</f>
        <v>-0.51</v>
      </c>
      <c r="AI104">
        <f>AI59-$H59</f>
        <v>0</v>
      </c>
      <c r="AJ104">
        <f t="shared" si="43"/>
        <v>-0.62</v>
      </c>
      <c r="AK104">
        <f t="shared" si="43"/>
        <v>-0.66</v>
      </c>
      <c r="AL104">
        <f t="shared" si="43"/>
        <v>-0.67</v>
      </c>
      <c r="AM104">
        <f t="shared" si="43"/>
        <v>-0.64</v>
      </c>
      <c r="AN104">
        <f t="shared" si="43"/>
        <v>-0.74</v>
      </c>
      <c r="AS104" t="str">
        <f t="shared" si="31"/>
        <v>ceh10</v>
      </c>
      <c r="AT104">
        <f t="shared" si="32"/>
        <v>0</v>
      </c>
      <c r="AU104">
        <f t="shared" si="32"/>
        <v>-0.29999999999999993</v>
      </c>
      <c r="AV104">
        <f t="shared" si="32"/>
        <v>-0.4700000000000001</v>
      </c>
      <c r="AW104">
        <f t="shared" si="32"/>
        <v>-0.6</v>
      </c>
      <c r="AX104">
        <f t="shared" si="33"/>
        <v>-0.7999999999999999</v>
      </c>
      <c r="AY104">
        <f t="shared" si="33"/>
        <v>-0.62</v>
      </c>
      <c r="AZ104">
        <f t="shared" si="33"/>
        <v>-0.57</v>
      </c>
    </row>
    <row r="105" spans="3:52" ht="12.75">
      <c r="C105" s="1"/>
      <c r="G105" t="str">
        <f t="shared" si="30"/>
        <v>ceh11</v>
      </c>
      <c r="H105">
        <v>0</v>
      </c>
      <c r="AS105" t="str">
        <f t="shared" si="31"/>
        <v>ceh11</v>
      </c>
      <c r="AT105">
        <f t="shared" si="32"/>
        <v>0</v>
      </c>
      <c r="AU105">
        <f t="shared" si="32"/>
        <v>-0.08000000000000007</v>
      </c>
      <c r="AV105">
        <f t="shared" si="32"/>
        <v>-0.10999999999999999</v>
      </c>
      <c r="AW105">
        <f t="shared" si="32"/>
        <v>-0.31000000000000005</v>
      </c>
      <c r="AX105">
        <f t="shared" si="33"/>
        <v>-0.36</v>
      </c>
      <c r="AY105">
        <f t="shared" si="33"/>
        <v>-0.12</v>
      </c>
      <c r="AZ105">
        <f t="shared" si="33"/>
        <v>-0.07000000000000006</v>
      </c>
    </row>
    <row r="106" spans="3:52" ht="12.75">
      <c r="C106" s="1"/>
      <c r="G106" t="str">
        <f t="shared" si="30"/>
        <v>ceh12</v>
      </c>
      <c r="AS106" t="str">
        <f t="shared" si="31"/>
        <v>ceh12</v>
      </c>
      <c r="AT106">
        <f t="shared" si="32"/>
        <v>0</v>
      </c>
      <c r="AU106">
        <f t="shared" si="32"/>
        <v>-0.1299999999999999</v>
      </c>
      <c r="AV106">
        <f t="shared" si="32"/>
        <v>-0.24</v>
      </c>
      <c r="AW106">
        <f t="shared" si="32"/>
        <v>-0.3599999999999999</v>
      </c>
      <c r="AX106">
        <f t="shared" si="33"/>
        <v>-0.48</v>
      </c>
      <c r="AY106">
        <f t="shared" si="33"/>
        <v>-0.47</v>
      </c>
      <c r="AZ106">
        <f t="shared" si="33"/>
        <v>-0.4099999999999999</v>
      </c>
    </row>
    <row r="107" spans="3:52" ht="12.75">
      <c r="C107" s="1"/>
      <c r="G107" t="str">
        <f t="shared" si="30"/>
        <v>ceh13</v>
      </c>
      <c r="H107">
        <f>H61-$H61</f>
        <v>0</v>
      </c>
      <c r="S107">
        <f>S61-$H61</f>
        <v>0.11000000000000004</v>
      </c>
      <c r="V107">
        <f>V61-$H61</f>
        <v>0.07</v>
      </c>
      <c r="AA107">
        <f>AA61-$H61</f>
        <v>0.21000000000000002</v>
      </c>
      <c r="AD107">
        <f>AD61-$H61</f>
        <v>0.11000000000000004</v>
      </c>
      <c r="AH107">
        <f>AH61-$H61</f>
        <v>0.12000000000000005</v>
      </c>
      <c r="AS107" t="str">
        <f t="shared" si="31"/>
        <v>ceh13</v>
      </c>
      <c r="AT107">
        <f t="shared" si="32"/>
        <v>0</v>
      </c>
      <c r="AU107">
        <f t="shared" si="32"/>
        <v>-0.08999999999999997</v>
      </c>
      <c r="AV107">
        <f t="shared" si="32"/>
        <v>-0.18999999999999995</v>
      </c>
      <c r="AW107">
        <f t="shared" si="32"/>
        <v>-0.2899999999999999</v>
      </c>
      <c r="AX107">
        <f t="shared" si="33"/>
        <v>-0.36</v>
      </c>
      <c r="AY107">
        <f t="shared" si="33"/>
        <v>-0.3799999999999999</v>
      </c>
      <c r="AZ107">
        <f t="shared" si="33"/>
        <v>-0.42999999999999994</v>
      </c>
    </row>
    <row r="108" spans="3:52" ht="12.75">
      <c r="C108" s="1"/>
      <c r="G108" t="str">
        <f t="shared" si="30"/>
        <v>ceh14</v>
      </c>
      <c r="H108">
        <f>H62-$H62</f>
        <v>0</v>
      </c>
      <c r="S108">
        <f>S62-$H62</f>
        <v>0.24</v>
      </c>
      <c r="V108">
        <f>V62-$H62</f>
        <v>0.20999999999999996</v>
      </c>
      <c r="AA108">
        <f>AA62-$H62</f>
        <v>0.2999999999999998</v>
      </c>
      <c r="AD108">
        <f>AD62-$H62</f>
        <v>0.20999999999999996</v>
      </c>
      <c r="AH108">
        <f>AH62-$H62</f>
        <v>0.26</v>
      </c>
      <c r="AS108" t="str">
        <f t="shared" si="31"/>
        <v>ceh14</v>
      </c>
      <c r="AT108">
        <f t="shared" si="32"/>
        <v>0</v>
      </c>
      <c r="AU108">
        <f t="shared" si="32"/>
        <v>-0.10999999999999999</v>
      </c>
      <c r="AV108">
        <f t="shared" si="32"/>
        <v>-0.22000000000000003</v>
      </c>
      <c r="AW108">
        <f t="shared" si="32"/>
        <v>-0.36999999999999994</v>
      </c>
      <c r="AX108">
        <f t="shared" si="33"/>
        <v>-0.55</v>
      </c>
      <c r="AY108">
        <f t="shared" si="33"/>
        <v>-0.46</v>
      </c>
      <c r="AZ108">
        <f t="shared" si="33"/>
        <v>-0.52</v>
      </c>
    </row>
    <row r="109" spans="3:34" ht="12.75">
      <c r="C109" s="1"/>
      <c r="S109">
        <f>S63-$H63</f>
        <v>0</v>
      </c>
      <c r="AA109">
        <f>AA63-$H63</f>
        <v>0</v>
      </c>
      <c r="AD109">
        <f>AD63-$H63</f>
        <v>0</v>
      </c>
      <c r="AH109">
        <f>AH63-$H63</f>
        <v>-0.82</v>
      </c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Hollingham</dc:creator>
  <cp:keywords/>
  <dc:description/>
  <cp:lastModifiedBy>martin</cp:lastModifiedBy>
  <cp:lastPrinted>2006-05-14T23:15:23Z</cp:lastPrinted>
  <dcterms:created xsi:type="dcterms:W3CDTF">2005-02-11T23:13:11Z</dcterms:created>
  <dcterms:modified xsi:type="dcterms:W3CDTF">2006-09-25T22:58:45Z</dcterms:modified>
  <cp:category/>
  <cp:version/>
  <cp:contentType/>
  <cp:contentStatus/>
</cp:coreProperties>
</file>